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 tabRatio="861"/>
  </bookViews>
  <sheets>
    <sheet name="18电气、自动化" sheetId="1" r:id="rId1"/>
    <sheet name="18商务英语（专业选修）" sheetId="3" r:id="rId2"/>
    <sheet name="19商务英语" sheetId="4" r:id="rId3"/>
    <sheet name="20商务英语" sheetId="5" r:id="rId4"/>
    <sheet name="18软件" sheetId="6" r:id="rId5"/>
    <sheet name="17建筑" sheetId="7" r:id="rId6"/>
    <sheet name="18工管造价" sheetId="8" r:id="rId7"/>
    <sheet name="18电子" sheetId="9" r:id="rId8"/>
    <sheet name="18商务英语2班" sheetId="10" r:id="rId9"/>
    <sheet name="大学英语四" sheetId="11" r:id="rId10"/>
    <sheet name="大学英语二" sheetId="12" r:id="rId11"/>
  </sheets>
  <calcPr calcId="145621"/>
</workbook>
</file>

<file path=xl/calcChain.xml><?xml version="1.0" encoding="utf-8"?>
<calcChain xmlns="http://schemas.openxmlformats.org/spreadsheetml/2006/main">
  <c r="D7" i="5" l="1"/>
  <c r="D6" i="5"/>
  <c r="D8" i="5" s="1"/>
  <c r="C8" i="5"/>
  <c r="C7" i="5"/>
  <c r="C6" i="5"/>
  <c r="J7" i="4"/>
  <c r="J6" i="4"/>
  <c r="J8" i="4"/>
  <c r="I8" i="4"/>
  <c r="I7" i="4"/>
  <c r="I6" i="4"/>
  <c r="K7" i="3"/>
  <c r="K6" i="3"/>
  <c r="J7" i="3"/>
  <c r="J6" i="3"/>
  <c r="F79" i="11" l="1"/>
  <c r="C78" i="11"/>
  <c r="D78" i="11"/>
  <c r="E78" i="11"/>
  <c r="B78" i="11"/>
  <c r="H80" i="12"/>
  <c r="G80" i="12"/>
  <c r="F80" i="12"/>
  <c r="E80" i="12"/>
  <c r="D80" i="12"/>
  <c r="C80" i="12"/>
  <c r="B80" i="12"/>
  <c r="I11" i="12" l="1"/>
  <c r="J11" i="12" s="1"/>
  <c r="I17" i="12"/>
  <c r="J17" i="12" s="1"/>
  <c r="I23" i="12"/>
  <c r="J23" i="12" s="1"/>
  <c r="I29" i="12"/>
  <c r="J29" i="12" s="1"/>
  <c r="I35" i="12"/>
  <c r="J35" i="12" s="1"/>
  <c r="I41" i="12"/>
  <c r="J41" i="12" s="1"/>
  <c r="I47" i="12"/>
  <c r="J47" i="12" s="1"/>
  <c r="I53" i="12"/>
  <c r="J53" i="12" s="1"/>
  <c r="I59" i="12"/>
  <c r="J59" i="12" s="1"/>
  <c r="I65" i="12"/>
  <c r="J65" i="12" s="1"/>
  <c r="I71" i="12"/>
  <c r="J71" i="12" s="1"/>
  <c r="I77" i="12"/>
  <c r="J77" i="12" s="1"/>
  <c r="I8" i="12"/>
  <c r="J8" i="12" s="1"/>
  <c r="I10" i="12"/>
  <c r="J10" i="12" s="1"/>
  <c r="I12" i="12"/>
  <c r="J12" i="12" s="1"/>
  <c r="I14" i="12"/>
  <c r="J14" i="12" s="1"/>
  <c r="I16" i="12"/>
  <c r="J16" i="12" s="1"/>
  <c r="I18" i="12"/>
  <c r="J18" i="12" s="1"/>
  <c r="I20" i="12"/>
  <c r="J20" i="12" s="1"/>
  <c r="I22" i="12"/>
  <c r="J22" i="12" s="1"/>
  <c r="I24" i="12"/>
  <c r="J24" i="12" s="1"/>
  <c r="I26" i="12"/>
  <c r="J26" i="12" s="1"/>
  <c r="I28" i="12"/>
  <c r="J28" i="12" s="1"/>
  <c r="I30" i="12"/>
  <c r="J30" i="12" s="1"/>
  <c r="I32" i="12"/>
  <c r="J32" i="12" s="1"/>
  <c r="I34" i="12"/>
  <c r="J34" i="12" s="1"/>
  <c r="I36" i="12"/>
  <c r="J36" i="12" s="1"/>
  <c r="I38" i="12"/>
  <c r="J38" i="12" s="1"/>
  <c r="I40" i="12"/>
  <c r="J40" i="12" s="1"/>
  <c r="I42" i="12"/>
  <c r="J42" i="12" s="1"/>
  <c r="I44" i="12"/>
  <c r="J44" i="12" s="1"/>
  <c r="I46" i="12"/>
  <c r="J46" i="12" s="1"/>
  <c r="I48" i="12"/>
  <c r="J48" i="12" s="1"/>
  <c r="I50" i="12"/>
  <c r="J50" i="12" s="1"/>
  <c r="I52" i="12"/>
  <c r="J52" i="12" s="1"/>
  <c r="I54" i="12"/>
  <c r="J54" i="12" s="1"/>
  <c r="I56" i="12"/>
  <c r="J56" i="12" s="1"/>
  <c r="I58" i="12"/>
  <c r="J58" i="12" s="1"/>
  <c r="I60" i="12"/>
  <c r="J60" i="12" s="1"/>
  <c r="I62" i="12"/>
  <c r="J62" i="12" s="1"/>
  <c r="I64" i="12"/>
  <c r="J64" i="12" s="1"/>
  <c r="I66" i="12"/>
  <c r="J66" i="12" s="1"/>
  <c r="I68" i="12"/>
  <c r="J68" i="12" s="1"/>
  <c r="I70" i="12"/>
  <c r="J70" i="12" s="1"/>
  <c r="I72" i="12"/>
  <c r="J72" i="12" s="1"/>
  <c r="I74" i="12"/>
  <c r="J74" i="12" s="1"/>
  <c r="I76" i="12"/>
  <c r="J76" i="12" s="1"/>
  <c r="I78" i="12"/>
  <c r="J78" i="12" s="1"/>
  <c r="I9" i="12"/>
  <c r="J9" i="12" s="1"/>
  <c r="I15" i="12"/>
  <c r="J15" i="12" s="1"/>
  <c r="I21" i="12"/>
  <c r="J21" i="12" s="1"/>
  <c r="I27" i="12"/>
  <c r="J27" i="12" s="1"/>
  <c r="I33" i="12"/>
  <c r="J33" i="12" s="1"/>
  <c r="I39" i="12"/>
  <c r="J39" i="12" s="1"/>
  <c r="I45" i="12"/>
  <c r="J45" i="12" s="1"/>
  <c r="I51" i="12"/>
  <c r="J51" i="12" s="1"/>
  <c r="I57" i="12"/>
  <c r="J57" i="12" s="1"/>
  <c r="I63" i="12"/>
  <c r="J63" i="12" s="1"/>
  <c r="I69" i="12"/>
  <c r="J69" i="12" s="1"/>
  <c r="I75" i="12"/>
  <c r="J75" i="12" s="1"/>
  <c r="I7" i="12"/>
  <c r="J7" i="12" s="1"/>
  <c r="I13" i="12"/>
  <c r="J13" i="12" s="1"/>
  <c r="I19" i="12"/>
  <c r="J19" i="12" s="1"/>
  <c r="I25" i="12"/>
  <c r="J25" i="12" s="1"/>
  <c r="I31" i="12"/>
  <c r="J31" i="12" s="1"/>
  <c r="I37" i="12"/>
  <c r="J37" i="12" s="1"/>
  <c r="I43" i="12"/>
  <c r="J43" i="12" s="1"/>
  <c r="I49" i="12"/>
  <c r="J49" i="12" s="1"/>
  <c r="I55" i="12"/>
  <c r="J55" i="12" s="1"/>
  <c r="I61" i="12"/>
  <c r="J61" i="12" s="1"/>
  <c r="I67" i="12"/>
  <c r="J67" i="12" s="1"/>
  <c r="I73" i="12"/>
  <c r="J73" i="12" s="1"/>
  <c r="I79" i="12"/>
  <c r="J79" i="12" s="1"/>
  <c r="F6" i="11"/>
  <c r="G6" i="11" s="1"/>
  <c r="F12" i="11"/>
  <c r="G12" i="11" s="1"/>
  <c r="F16" i="11"/>
  <c r="G16" i="11" s="1"/>
  <c r="F22" i="11"/>
  <c r="G22" i="11" s="1"/>
  <c r="F26" i="11"/>
  <c r="G26" i="11" s="1"/>
  <c r="F30" i="11"/>
  <c r="G30" i="11" s="1"/>
  <c r="F34" i="11"/>
  <c r="G34" i="11" s="1"/>
  <c r="F36" i="11"/>
  <c r="G36" i="11" s="1"/>
  <c r="F40" i="11"/>
  <c r="G40" i="11" s="1"/>
  <c r="F42" i="11"/>
  <c r="G42" i="11" s="1"/>
  <c r="F44" i="11"/>
  <c r="G44" i="11" s="1"/>
  <c r="F46" i="11"/>
  <c r="G46" i="11" s="1"/>
  <c r="F48" i="11"/>
  <c r="G48" i="11" s="1"/>
  <c r="F50" i="11"/>
  <c r="G50" i="11" s="1"/>
  <c r="F52" i="11"/>
  <c r="G52" i="11" s="1"/>
  <c r="F54" i="11"/>
  <c r="G54" i="11" s="1"/>
  <c r="F56" i="11"/>
  <c r="G56" i="11" s="1"/>
  <c r="F58" i="11"/>
  <c r="G58" i="11" s="1"/>
  <c r="F60" i="11"/>
  <c r="G60" i="11" s="1"/>
  <c r="F62" i="11"/>
  <c r="G62" i="11" s="1"/>
  <c r="F64" i="11"/>
  <c r="G64" i="11" s="1"/>
  <c r="F66" i="11"/>
  <c r="G66" i="11" s="1"/>
  <c r="F68" i="11"/>
  <c r="G68" i="11" s="1"/>
  <c r="F70" i="11"/>
  <c r="G70" i="11" s="1"/>
  <c r="F72" i="11"/>
  <c r="G72" i="11" s="1"/>
  <c r="F74" i="11"/>
  <c r="G74" i="11" s="1"/>
  <c r="F76" i="11"/>
  <c r="G76" i="11" s="1"/>
  <c r="F8" i="11"/>
  <c r="G8" i="11" s="1"/>
  <c r="F10" i="11"/>
  <c r="G10" i="11" s="1"/>
  <c r="F14" i="11"/>
  <c r="G14" i="11" s="1"/>
  <c r="F18" i="11"/>
  <c r="G18" i="11" s="1"/>
  <c r="F20" i="11"/>
  <c r="G20" i="11" s="1"/>
  <c r="F24" i="11"/>
  <c r="G24" i="11" s="1"/>
  <c r="F28" i="11"/>
  <c r="G28" i="11" s="1"/>
  <c r="F32" i="11"/>
  <c r="G32" i="11" s="1"/>
  <c r="F38" i="11"/>
  <c r="G38" i="11" s="1"/>
  <c r="F7" i="11"/>
  <c r="G7" i="11" s="1"/>
  <c r="F9" i="11"/>
  <c r="G9" i="11" s="1"/>
  <c r="F11" i="11"/>
  <c r="G11" i="11" s="1"/>
  <c r="F13" i="11"/>
  <c r="G13" i="11" s="1"/>
  <c r="F15" i="11"/>
  <c r="G15" i="11" s="1"/>
  <c r="F17" i="11"/>
  <c r="G17" i="11" s="1"/>
  <c r="F19" i="11"/>
  <c r="G19" i="11" s="1"/>
  <c r="F21" i="11"/>
  <c r="G21" i="11" s="1"/>
  <c r="F23" i="11"/>
  <c r="G23" i="11" s="1"/>
  <c r="F25" i="11"/>
  <c r="G25" i="11" s="1"/>
  <c r="F27" i="11"/>
  <c r="G27" i="11" s="1"/>
  <c r="F29" i="11"/>
  <c r="G29" i="11" s="1"/>
  <c r="F31" i="11"/>
  <c r="G31" i="11" s="1"/>
  <c r="F33" i="11"/>
  <c r="G33" i="11" s="1"/>
  <c r="F35" i="11"/>
  <c r="G35" i="11" s="1"/>
  <c r="F37" i="11"/>
  <c r="G37" i="11" s="1"/>
  <c r="F39" i="11"/>
  <c r="G39" i="11" s="1"/>
  <c r="F41" i="11"/>
  <c r="G41" i="11" s="1"/>
  <c r="F43" i="11"/>
  <c r="G43" i="11" s="1"/>
  <c r="F45" i="11"/>
  <c r="G45" i="11" s="1"/>
  <c r="F47" i="11"/>
  <c r="G47" i="11" s="1"/>
  <c r="F49" i="11"/>
  <c r="G49" i="11" s="1"/>
  <c r="F51" i="11"/>
  <c r="G51" i="11" s="1"/>
  <c r="F53" i="11"/>
  <c r="G53" i="11" s="1"/>
  <c r="F55" i="11"/>
  <c r="G55" i="11" s="1"/>
  <c r="F57" i="11"/>
  <c r="G57" i="11" s="1"/>
  <c r="F59" i="11"/>
  <c r="G59" i="11" s="1"/>
  <c r="F61" i="11"/>
  <c r="G61" i="11" s="1"/>
  <c r="F63" i="11"/>
  <c r="G63" i="11" s="1"/>
  <c r="F65" i="11"/>
  <c r="G65" i="11" s="1"/>
  <c r="F67" i="11"/>
  <c r="G67" i="11" s="1"/>
  <c r="F69" i="11"/>
  <c r="G69" i="11" s="1"/>
  <c r="F71" i="11"/>
  <c r="G71" i="11" s="1"/>
  <c r="F73" i="11"/>
  <c r="G73" i="11" s="1"/>
  <c r="F75" i="11"/>
  <c r="G75" i="11" s="1"/>
  <c r="F77" i="11"/>
  <c r="G77" i="11" s="1"/>
  <c r="E8" i="9"/>
  <c r="F8" i="9" s="1"/>
  <c r="E9" i="9"/>
  <c r="F9" i="9" s="1"/>
  <c r="E10" i="9"/>
  <c r="F10" i="9" s="1"/>
  <c r="E7" i="9"/>
  <c r="F7" i="9" s="1"/>
  <c r="C8" i="8"/>
  <c r="D8" i="8" s="1"/>
  <c r="C9" i="8"/>
  <c r="D9" i="8" s="1"/>
  <c r="C10" i="8"/>
  <c r="D10" i="8" s="1"/>
  <c r="C11" i="8"/>
  <c r="D11" i="8" s="1"/>
  <c r="C7" i="8"/>
  <c r="D7" i="8" s="1"/>
  <c r="C10" i="7" l="1"/>
  <c r="D10" i="7" s="1"/>
  <c r="C8" i="7"/>
  <c r="D8" i="7" s="1"/>
  <c r="C9" i="7"/>
  <c r="D9" i="7" s="1"/>
  <c r="C7" i="7"/>
  <c r="D7" i="7" s="1"/>
  <c r="C13" i="6"/>
  <c r="B13" i="6"/>
  <c r="D12" i="6"/>
  <c r="E12" i="6" s="1"/>
  <c r="D11" i="6"/>
  <c r="E11" i="6" s="1"/>
  <c r="D10" i="6"/>
  <c r="E10" i="6" s="1"/>
  <c r="D9" i="6"/>
  <c r="E9" i="6" s="1"/>
  <c r="D8" i="6"/>
  <c r="E8" i="6" s="1"/>
  <c r="D7" i="6"/>
  <c r="B8" i="5"/>
  <c r="H8" i="4"/>
  <c r="G8" i="4"/>
  <c r="F8" i="4"/>
  <c r="E8" i="4"/>
  <c r="D8" i="4"/>
  <c r="C8" i="4"/>
  <c r="B8" i="4"/>
  <c r="K8" i="3"/>
  <c r="J8" i="3"/>
  <c r="I8" i="3"/>
  <c r="H8" i="3"/>
  <c r="G8" i="3"/>
  <c r="F8" i="3"/>
  <c r="E8" i="3"/>
  <c r="D8" i="3"/>
  <c r="C8" i="3"/>
  <c r="B8" i="3"/>
  <c r="C13" i="1"/>
  <c r="B13" i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l="1"/>
  <c r="E13" i="1" s="1"/>
  <c r="D13" i="1"/>
  <c r="D13" i="6"/>
  <c r="E7" i="6"/>
  <c r="E13" i="6" s="1"/>
</calcChain>
</file>

<file path=xl/sharedStrings.xml><?xml version="1.0" encoding="utf-8"?>
<sst xmlns="http://schemas.openxmlformats.org/spreadsheetml/2006/main" count="322" uniqueCount="243">
  <si>
    <t>2020-2021学年第二学期专业选修课教材领取名单</t>
  </si>
  <si>
    <t>班级</t>
  </si>
  <si>
    <t>DSP原理与应用</t>
  </si>
  <si>
    <t>虚拟仪器技术及应用</t>
  </si>
  <si>
    <t>码洋</t>
  </si>
  <si>
    <t>实洋</t>
  </si>
  <si>
    <t>确认人</t>
  </si>
  <si>
    <t>确认时间</t>
  </si>
  <si>
    <t>LabVIEW编程与项目开发实用教程</t>
  </si>
  <si>
    <t>18电气1班</t>
  </si>
  <si>
    <t>18电气2班</t>
  </si>
  <si>
    <t>18电气3班</t>
  </si>
  <si>
    <t>18电气4班</t>
  </si>
  <si>
    <t>18自动化1班</t>
  </si>
  <si>
    <t>18自动化2班</t>
  </si>
  <si>
    <t>总计</t>
  </si>
  <si>
    <t>电子商务法律</t>
  </si>
  <si>
    <t>国际工程贸易英语</t>
  </si>
  <si>
    <t>国际商务合同英语</t>
  </si>
  <si>
    <t>国际商务礼仪</t>
  </si>
  <si>
    <t>国际商务谈判</t>
  </si>
  <si>
    <t>商务英语演讲</t>
  </si>
  <si>
    <t>商业伦理</t>
  </si>
  <si>
    <t>一带一路国家文化</t>
  </si>
  <si>
    <t>电子商务法</t>
  </si>
  <si>
    <t>国际商务合同简明教程（第2版）</t>
  </si>
  <si>
    <t>国际商务礼仪：英文版</t>
  </si>
  <si>
    <t>职场商务英语沟通</t>
  </si>
  <si>
    <t>演讲与展示 Dynamic Presentations</t>
  </si>
  <si>
    <t>商业伦理：概念与案例</t>
  </si>
  <si>
    <t>“一带一路”沿线国家文化概览</t>
  </si>
  <si>
    <t>18商英1班</t>
  </si>
  <si>
    <t>18商英2班</t>
  </si>
  <si>
    <t>国际物流业务</t>
  </si>
  <si>
    <t>物流专业英语第3版</t>
  </si>
  <si>
    <t>19商英1班</t>
  </si>
  <si>
    <t>19商英2班</t>
  </si>
  <si>
    <t>商务导论</t>
  </si>
  <si>
    <t>商务学导论</t>
  </si>
  <si>
    <t>20商英1班</t>
  </si>
  <si>
    <t>20商英2班</t>
  </si>
  <si>
    <t>ASP.net程序设计</t>
  </si>
  <si>
    <t>R语言与数据分析</t>
  </si>
  <si>
    <t>ASP.NET程序设计</t>
  </si>
  <si>
    <t>基于R的统计分析与数据挖掘</t>
  </si>
  <si>
    <t>18软件1班</t>
  </si>
  <si>
    <t>18软件2班</t>
  </si>
  <si>
    <t>18软件3班</t>
  </si>
  <si>
    <t>18软件4班</t>
  </si>
  <si>
    <t>18软件5班</t>
  </si>
  <si>
    <t>18软件6班</t>
  </si>
  <si>
    <t>建筑学专业英语</t>
  </si>
  <si>
    <t>大学专业英语(建筑英语)</t>
  </si>
  <si>
    <t>17建筑1班</t>
  </si>
  <si>
    <t>17建筑2班</t>
  </si>
  <si>
    <t>17建筑3班</t>
  </si>
  <si>
    <t>2020-2021学年第二学期专业选修课教材领取名单</t>
    <phoneticPr fontId="7" type="noConversion"/>
  </si>
  <si>
    <t>18工程管理1班</t>
  </si>
  <si>
    <t>18工程管理2班</t>
  </si>
  <si>
    <t>18工程造价1班</t>
  </si>
  <si>
    <t>18工程造价2班</t>
  </si>
  <si>
    <t>房地产开发与经营</t>
  </si>
  <si>
    <t>房地产开发</t>
  </si>
  <si>
    <t>多媒体信息处理</t>
  </si>
  <si>
    <t>网络安全</t>
  </si>
  <si>
    <t>微电子制造工艺</t>
  </si>
  <si>
    <t>多媒体技术与应用</t>
  </si>
  <si>
    <t>WEB 安全攻防</t>
  </si>
  <si>
    <t>集成电路设计</t>
  </si>
  <si>
    <t>18电子1班</t>
  </si>
  <si>
    <t>18电子2班</t>
  </si>
  <si>
    <t>18电子3班</t>
  </si>
  <si>
    <t>国际市场网络营销</t>
    <phoneticPr fontId="7" type="noConversion"/>
  </si>
  <si>
    <t>网络营销</t>
    <phoneticPr fontId="7" type="noConversion"/>
  </si>
  <si>
    <t>18商务英语2班</t>
    <phoneticPr fontId="7" type="noConversion"/>
  </si>
  <si>
    <t>合计</t>
    <phoneticPr fontId="7" type="noConversion"/>
  </si>
  <si>
    <t>2020-2021学年第二学期19级英语AB班教材领取名单</t>
    <phoneticPr fontId="7" type="noConversion"/>
  </si>
  <si>
    <t>2019级A-B班</t>
  </si>
  <si>
    <t>2019级A班</t>
  </si>
  <si>
    <t>2019级B班</t>
  </si>
  <si>
    <t>新一代大学英语“提高篇”(综合教程)(2)</t>
    <phoneticPr fontId="7" type="noConversion"/>
  </si>
  <si>
    <t>大学英语博雅阅读4</t>
    <phoneticPr fontId="7" type="noConversion"/>
  </si>
  <si>
    <t>新视野大学英语（第三版）听说教程4</t>
    <phoneticPr fontId="7" type="noConversion"/>
  </si>
  <si>
    <t>全新版大学进阶英语视听说教程4（备注：学生用书）</t>
    <phoneticPr fontId="7" type="noConversion"/>
  </si>
  <si>
    <t>19材料1班</t>
  </si>
  <si>
    <t>19财管1班</t>
  </si>
  <si>
    <t>19财管2班</t>
  </si>
  <si>
    <t>19财管3班</t>
  </si>
  <si>
    <t>19财管4班</t>
  </si>
  <si>
    <t>19产品设计1班</t>
  </si>
  <si>
    <t>19产品设计2班</t>
  </si>
  <si>
    <t>19车辆工程1班</t>
  </si>
  <si>
    <t>19传播1班</t>
  </si>
  <si>
    <t>19传播2班</t>
  </si>
  <si>
    <t>19电气1班</t>
  </si>
  <si>
    <t>19电气2班</t>
  </si>
  <si>
    <t>19电气3班</t>
  </si>
  <si>
    <t>19电子1班</t>
  </si>
  <si>
    <t>19电子2班</t>
  </si>
  <si>
    <t>19动画1班</t>
  </si>
  <si>
    <t>19动画2班</t>
  </si>
  <si>
    <t>19风景园林1班</t>
  </si>
  <si>
    <t>19风景园林2班</t>
  </si>
  <si>
    <t>19工程管理1班</t>
  </si>
  <si>
    <t>19工程管理2班</t>
  </si>
  <si>
    <t>19工程造价1班</t>
  </si>
  <si>
    <t>19工程造价2班</t>
  </si>
  <si>
    <t>19光电1班</t>
  </si>
  <si>
    <t>19广告1班</t>
  </si>
  <si>
    <t>19广告2班</t>
  </si>
  <si>
    <t>19国贸1班</t>
  </si>
  <si>
    <t>19国贸2班</t>
  </si>
  <si>
    <t>19国贸3班</t>
  </si>
  <si>
    <t>19国贸4班</t>
  </si>
  <si>
    <t>19机械1班</t>
  </si>
  <si>
    <t>19机械2班</t>
  </si>
  <si>
    <t>19机械3班</t>
  </si>
  <si>
    <t>19机械4班</t>
  </si>
  <si>
    <t>19机械电子1班</t>
  </si>
  <si>
    <t>19建筑1班</t>
  </si>
  <si>
    <t>19建筑2班</t>
  </si>
  <si>
    <t>19建筑3班</t>
  </si>
  <si>
    <t>19软件1班</t>
  </si>
  <si>
    <t>19软件2班</t>
  </si>
  <si>
    <t>19软件3班</t>
  </si>
  <si>
    <t>19软件4班</t>
  </si>
  <si>
    <t>19软件5班</t>
  </si>
  <si>
    <t>19软件6班</t>
  </si>
  <si>
    <t>19市场营销1班</t>
  </si>
  <si>
    <t>19市场营销2班</t>
  </si>
  <si>
    <t>19市场营销3班</t>
  </si>
  <si>
    <t>19市场营销4班</t>
  </si>
  <si>
    <t>19通信1班</t>
  </si>
  <si>
    <t>19通信2班</t>
  </si>
  <si>
    <t>19投资1班</t>
  </si>
  <si>
    <t>19投资2班</t>
  </si>
  <si>
    <t>19投资3班</t>
  </si>
  <si>
    <t>19投资4班</t>
  </si>
  <si>
    <t>19土木1班</t>
  </si>
  <si>
    <t>19土木2班</t>
  </si>
  <si>
    <t>19土木3班</t>
  </si>
  <si>
    <t>19土木4班</t>
  </si>
  <si>
    <t>19物联网1班</t>
  </si>
  <si>
    <t>19物联网2班</t>
  </si>
  <si>
    <t>19新媒体1班</t>
  </si>
  <si>
    <t>19新媒体2班</t>
  </si>
  <si>
    <t>19新能源1班</t>
  </si>
  <si>
    <t>19信管1班</t>
  </si>
  <si>
    <t>19信管2班</t>
  </si>
  <si>
    <t>19信计1班</t>
  </si>
  <si>
    <t>19信计2班</t>
  </si>
  <si>
    <t>19音乐表演1班</t>
  </si>
  <si>
    <t>19音乐表演2班</t>
  </si>
  <si>
    <t>19智能1班</t>
  </si>
  <si>
    <t>19自动化1班</t>
  </si>
  <si>
    <t>19自动化2班</t>
  </si>
  <si>
    <t>2020级A-B班</t>
    <phoneticPr fontId="7" type="noConversion"/>
  </si>
  <si>
    <t>2020级A班</t>
    <phoneticPr fontId="7" type="noConversion"/>
  </si>
  <si>
    <t>2020级B班</t>
    <phoneticPr fontId="7" type="noConversion"/>
  </si>
  <si>
    <t>2020级C班</t>
    <phoneticPr fontId="7" type="noConversion"/>
  </si>
  <si>
    <t>2020级C班</t>
  </si>
  <si>
    <t>新一代大学英语“基础篇”(综合教程)(2)智慧版</t>
    <phoneticPr fontId="7" type="noConversion"/>
  </si>
  <si>
    <t>大学英语博雅阅读2</t>
    <phoneticPr fontId="7" type="noConversion"/>
  </si>
  <si>
    <t>新视野大学英语（第三版）听说教程2</t>
    <phoneticPr fontId="7" type="noConversion"/>
  </si>
  <si>
    <t>全新版大学进阶英语视听说教程2（备注：学生用书）</t>
    <phoneticPr fontId="7" type="noConversion"/>
  </si>
  <si>
    <t>21 世纪大学英语（S 版） 综合教程 2（第 2 版）</t>
    <phoneticPr fontId="7" type="noConversion"/>
  </si>
  <si>
    <t>21 世纪大学英语（S 版） 综合练习 2（第 2 版）</t>
    <phoneticPr fontId="7" type="noConversion"/>
  </si>
  <si>
    <t>21 世纪大学英语（S 版） 视听说教程（2）（第 2 版）</t>
    <phoneticPr fontId="7" type="noConversion"/>
  </si>
  <si>
    <t>20材料1班</t>
  </si>
  <si>
    <t>20财管1班</t>
  </si>
  <si>
    <t>20财管2班</t>
  </si>
  <si>
    <t>20财管3班</t>
  </si>
  <si>
    <t>20财管4班</t>
  </si>
  <si>
    <t>20产品设计1班</t>
  </si>
  <si>
    <t>20产品设计2班</t>
  </si>
  <si>
    <t>20车辆工程1班</t>
  </si>
  <si>
    <t>20传播1班</t>
  </si>
  <si>
    <t>20传播2班</t>
  </si>
  <si>
    <t>20电气1班</t>
  </si>
  <si>
    <t>20电气2班</t>
  </si>
  <si>
    <t>20电气3班</t>
  </si>
  <si>
    <t>20电子1班</t>
  </si>
  <si>
    <t>20电子2班</t>
  </si>
  <si>
    <t>20动画1班</t>
  </si>
  <si>
    <t>20动画2班</t>
  </si>
  <si>
    <t>20风景园林1班</t>
  </si>
  <si>
    <t>20风景园林2班</t>
  </si>
  <si>
    <t>20工程管理1班</t>
  </si>
  <si>
    <t>20工程管理2班</t>
  </si>
  <si>
    <t>20工程造价1班</t>
  </si>
  <si>
    <t>20工程造价2班</t>
  </si>
  <si>
    <t>20光电1班</t>
  </si>
  <si>
    <t>20广告1班</t>
  </si>
  <si>
    <t>20广告2班</t>
  </si>
  <si>
    <t>20国贸1班</t>
  </si>
  <si>
    <t>20国贸2班</t>
  </si>
  <si>
    <t>20国贸3班</t>
  </si>
  <si>
    <t>20国贸4班</t>
  </si>
  <si>
    <t>20机械1班</t>
  </si>
  <si>
    <t>20机械2班</t>
  </si>
  <si>
    <t>20机械3班</t>
  </si>
  <si>
    <t>20机械4班</t>
  </si>
  <si>
    <t>20机械电子1班</t>
  </si>
  <si>
    <t>20建筑1班</t>
  </si>
  <si>
    <t>20建筑2班</t>
  </si>
  <si>
    <t>20软件1班</t>
  </si>
  <si>
    <t>20软件2班</t>
  </si>
  <si>
    <t>20软件3班</t>
  </si>
  <si>
    <t>20软件4班</t>
  </si>
  <si>
    <t>20软件5班</t>
  </si>
  <si>
    <t>20软件6班</t>
  </si>
  <si>
    <t>20市场营销1班</t>
  </si>
  <si>
    <t>20市场营销2班</t>
  </si>
  <si>
    <t>20市场营销3班</t>
  </si>
  <si>
    <t>20市场营销4班</t>
  </si>
  <si>
    <t>20通信1班</t>
  </si>
  <si>
    <t>20通信2班</t>
  </si>
  <si>
    <t>20投资1班</t>
  </si>
  <si>
    <t>20投资2班</t>
  </si>
  <si>
    <t>20投资3班</t>
  </si>
  <si>
    <t>20投资4班</t>
  </si>
  <si>
    <t>20土木1班</t>
  </si>
  <si>
    <t>20土木2班</t>
  </si>
  <si>
    <t>20土木3班</t>
  </si>
  <si>
    <t>20土木4班</t>
  </si>
  <si>
    <t>20物联网1班</t>
  </si>
  <si>
    <t>20物联网2班</t>
  </si>
  <si>
    <t>20新媒体1班</t>
  </si>
  <si>
    <t>20新媒体2班</t>
  </si>
  <si>
    <t>20新能源1班</t>
  </si>
  <si>
    <t>20信管1班</t>
  </si>
  <si>
    <t>20信管2班</t>
  </si>
  <si>
    <t>20信计1班</t>
  </si>
  <si>
    <t>20信计2班</t>
  </si>
  <si>
    <t>20音乐表演1班</t>
  </si>
  <si>
    <t>20音乐表演2班</t>
  </si>
  <si>
    <t>20音乐表演3班</t>
  </si>
  <si>
    <t>20智能1班</t>
  </si>
  <si>
    <t>20智能2班</t>
  </si>
  <si>
    <t>20自动化1班</t>
  </si>
  <si>
    <t>20自动化2班</t>
  </si>
  <si>
    <t>2020-2021学年第二学期20级英语ABC班教材领取名单</t>
    <phoneticPr fontId="7" type="noConversion"/>
  </si>
  <si>
    <t>DSP技术的发展与应用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</si>
</sst>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;[Red]0.00"/>
  </numFmts>
  <fonts count="1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16" fillId="0" borderId="6" xfId="6" applyNumberFormat="1" applyFont="1" applyBorder="1" applyAlignment="1">
      <alignment horizontal="center" vertical="center"/>
    </xf>
  </cellXfs>
  <cellStyles count="7">
    <cellStyle name="常规" xfId="0" builtinId="0"/>
    <cellStyle name="常规 2" xfId="2"/>
    <cellStyle name="常规 2 2" xfId="5"/>
    <cellStyle name="常规 3" xfId="3"/>
    <cellStyle name="常规 3 2" xfId="4"/>
    <cellStyle name="常规 4" xfId="1"/>
    <cellStyle name="常规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78"/>
  <sheetViews>
    <sheetView tabSelected="1" workbookViewId="0">
      <selection activeCell="C9" sqref="C9"/>
    </sheetView>
  </sheetViews>
  <sheetFormatPr defaultColWidth="9" defaultRowHeight="14.25" x14ac:dyDescent="0.15"/>
  <cols>
    <col min="1" max="1" width="17.125" style="1"/>
    <col min="2" max="3" width="12.5" style="1" customWidth="1"/>
    <col min="4" max="4" width="10.125" style="1" customWidth="1"/>
    <col min="5" max="16382" width="9" style="1"/>
  </cols>
  <sheetData>
    <row r="1" spans="1:7" s="1" customFormat="1" x14ac:dyDescent="0.15">
      <c r="A1" s="49" t="s">
        <v>0</v>
      </c>
      <c r="B1" s="49"/>
      <c r="C1" s="49"/>
      <c r="D1" s="49"/>
      <c r="E1" s="49"/>
      <c r="F1" s="49"/>
      <c r="G1" s="49"/>
    </row>
    <row r="2" spans="1:7" s="1" customFormat="1" x14ac:dyDescent="0.15">
      <c r="A2" s="49"/>
      <c r="B2" s="49"/>
      <c r="C2" s="49"/>
      <c r="D2" s="49"/>
      <c r="E2" s="49"/>
      <c r="F2" s="49"/>
      <c r="G2" s="49"/>
    </row>
    <row r="3" spans="1:7" s="1" customFormat="1" x14ac:dyDescent="0.15">
      <c r="A3" s="50" t="s">
        <v>1</v>
      </c>
      <c r="B3" s="52" t="s">
        <v>2</v>
      </c>
      <c r="C3" s="52" t="s">
        <v>3</v>
      </c>
      <c r="D3" s="50" t="s">
        <v>4</v>
      </c>
      <c r="E3" s="50" t="s">
        <v>5</v>
      </c>
      <c r="F3" s="50" t="s">
        <v>6</v>
      </c>
      <c r="G3" s="50" t="s">
        <v>7</v>
      </c>
    </row>
    <row r="4" spans="1:7" s="1" customFormat="1" x14ac:dyDescent="0.15">
      <c r="A4" s="51"/>
      <c r="B4" s="52"/>
      <c r="C4" s="52"/>
      <c r="D4" s="51"/>
      <c r="E4" s="51"/>
      <c r="F4" s="51"/>
      <c r="G4" s="51"/>
    </row>
    <row r="5" spans="1:7" s="2" customFormat="1" ht="36" x14ac:dyDescent="0.15">
      <c r="A5" s="51"/>
      <c r="B5" s="5" t="s">
        <v>242</v>
      </c>
      <c r="C5" s="5" t="s">
        <v>8</v>
      </c>
      <c r="D5" s="51"/>
      <c r="E5" s="51"/>
      <c r="F5" s="51"/>
      <c r="G5" s="51"/>
    </row>
    <row r="6" spans="1:7" s="2" customFormat="1" ht="21.95" customHeight="1" x14ac:dyDescent="0.15">
      <c r="A6" s="51"/>
      <c r="B6" s="71">
        <v>48.6</v>
      </c>
      <c r="C6" s="5">
        <v>42</v>
      </c>
      <c r="D6" s="53"/>
      <c r="E6" s="53"/>
      <c r="F6" s="53"/>
      <c r="G6" s="53"/>
    </row>
    <row r="7" spans="1:7" s="18" customFormat="1" ht="20.100000000000001" customHeight="1" x14ac:dyDescent="0.15">
      <c r="A7" s="4" t="s">
        <v>9</v>
      </c>
      <c r="B7" s="12">
        <v>34</v>
      </c>
      <c r="C7" s="12">
        <v>34</v>
      </c>
      <c r="D7" s="12">
        <f t="shared" ref="D7:D12" si="0">$B$6*B7+$C$6*C7</f>
        <v>3080.4</v>
      </c>
      <c r="E7" s="12">
        <f>D7*0.8</f>
        <v>2464.3200000000002</v>
      </c>
      <c r="F7" s="12"/>
      <c r="G7" s="12"/>
    </row>
    <row r="8" spans="1:7" s="18" customFormat="1" ht="20.100000000000001" customHeight="1" x14ac:dyDescent="0.15">
      <c r="A8" s="4" t="s">
        <v>10</v>
      </c>
      <c r="B8" s="12">
        <v>39</v>
      </c>
      <c r="C8" s="12">
        <v>39</v>
      </c>
      <c r="D8" s="12">
        <f t="shared" si="0"/>
        <v>3533.4</v>
      </c>
      <c r="E8" s="25">
        <f t="shared" ref="E8:E12" si="1">D8*0.8</f>
        <v>2826.7200000000003</v>
      </c>
      <c r="F8" s="12"/>
      <c r="G8" s="12"/>
    </row>
    <row r="9" spans="1:7" s="18" customFormat="1" ht="20.100000000000001" customHeight="1" x14ac:dyDescent="0.15">
      <c r="A9" s="4" t="s">
        <v>11</v>
      </c>
      <c r="B9" s="12">
        <v>36</v>
      </c>
      <c r="C9" s="12">
        <v>36</v>
      </c>
      <c r="D9" s="12">
        <f t="shared" si="0"/>
        <v>3261.6000000000004</v>
      </c>
      <c r="E9" s="25">
        <f t="shared" si="1"/>
        <v>2609.2800000000007</v>
      </c>
      <c r="F9" s="12"/>
      <c r="G9" s="12"/>
    </row>
    <row r="10" spans="1:7" s="18" customFormat="1" ht="20.100000000000001" customHeight="1" x14ac:dyDescent="0.15">
      <c r="A10" s="4" t="s">
        <v>12</v>
      </c>
      <c r="B10" s="12">
        <v>32</v>
      </c>
      <c r="C10" s="12">
        <v>31</v>
      </c>
      <c r="D10" s="12">
        <f t="shared" si="0"/>
        <v>2857.2</v>
      </c>
      <c r="E10" s="25">
        <f t="shared" si="1"/>
        <v>2285.7599999999998</v>
      </c>
      <c r="F10" s="12"/>
      <c r="G10" s="12"/>
    </row>
    <row r="11" spans="1:7" s="18" customFormat="1" ht="20.100000000000001" customHeight="1" x14ac:dyDescent="0.15">
      <c r="A11" s="4" t="s">
        <v>13</v>
      </c>
      <c r="B11" s="12">
        <v>36</v>
      </c>
      <c r="C11" s="12">
        <v>36</v>
      </c>
      <c r="D11" s="12">
        <f t="shared" si="0"/>
        <v>3261.6000000000004</v>
      </c>
      <c r="E11" s="25">
        <f t="shared" si="1"/>
        <v>2609.2800000000007</v>
      </c>
      <c r="F11" s="12"/>
      <c r="G11" s="12"/>
    </row>
    <row r="12" spans="1:7" s="18" customFormat="1" ht="20.100000000000001" customHeight="1" x14ac:dyDescent="0.15">
      <c r="A12" s="12" t="s">
        <v>14</v>
      </c>
      <c r="B12" s="12">
        <v>33</v>
      </c>
      <c r="C12" s="12">
        <v>29</v>
      </c>
      <c r="D12" s="12">
        <f t="shared" si="0"/>
        <v>2821.8</v>
      </c>
      <c r="E12" s="25">
        <f t="shared" si="1"/>
        <v>2257.44</v>
      </c>
      <c r="F12" s="12"/>
      <c r="G12" s="12"/>
    </row>
    <row r="13" spans="1:7" s="18" customFormat="1" ht="20.100000000000001" customHeight="1" x14ac:dyDescent="0.15">
      <c r="A13" s="19" t="s">
        <v>15</v>
      </c>
      <c r="B13" s="19">
        <f>SUM(B7:B12)</f>
        <v>210</v>
      </c>
      <c r="C13" s="19">
        <f>SUM(C7:C12)</f>
        <v>205</v>
      </c>
      <c r="D13" s="19">
        <f>SUM(D7:D12)</f>
        <v>18816.000000000004</v>
      </c>
      <c r="E13" s="19">
        <f>SUM(E7:E12)</f>
        <v>15052.800000000003</v>
      </c>
      <c r="F13" s="19"/>
      <c r="G13" s="19"/>
    </row>
    <row r="14" spans="1:7" ht="20.100000000000001" customHeight="1" x14ac:dyDescent="0.15"/>
    <row r="15" spans="1:7" ht="20.100000000000001" customHeight="1" x14ac:dyDescent="0.15"/>
    <row r="16" spans="1: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8">
    <mergeCell ref="A1:G2"/>
    <mergeCell ref="A3:A6"/>
    <mergeCell ref="B3:B4"/>
    <mergeCell ref="C3:C4"/>
    <mergeCell ref="D3:D6"/>
    <mergeCell ref="E3:E6"/>
    <mergeCell ref="G3:G6"/>
    <mergeCell ref="F3:F6"/>
  </mergeCells>
  <phoneticPr fontId="7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78"/>
  <sheetViews>
    <sheetView workbookViewId="0">
      <selection activeCell="E18" sqref="E18"/>
    </sheetView>
  </sheetViews>
  <sheetFormatPr defaultColWidth="9" defaultRowHeight="13.5" x14ac:dyDescent="0.15"/>
  <cols>
    <col min="1" max="1" width="11.875" style="10" customWidth="1"/>
    <col min="2" max="16382" width="9" style="10"/>
  </cols>
  <sheetData>
    <row r="1" spans="1:13" s="10" customForma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10" customForma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10" customFormat="1" ht="30" customHeight="1" x14ac:dyDescent="0.15">
      <c r="A3" s="54" t="s">
        <v>1</v>
      </c>
      <c r="B3" s="5" t="s">
        <v>16</v>
      </c>
      <c r="C3" s="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54" t="s">
        <v>4</v>
      </c>
      <c r="K3" s="54" t="s">
        <v>5</v>
      </c>
      <c r="L3" s="50" t="s">
        <v>6</v>
      </c>
      <c r="M3" s="50" t="s">
        <v>7</v>
      </c>
    </row>
    <row r="4" spans="1:13" s="10" customFormat="1" ht="29.1" customHeight="1" x14ac:dyDescent="0.15">
      <c r="A4" s="54"/>
      <c r="B4" s="6" t="s">
        <v>24</v>
      </c>
      <c r="C4" s="6" t="s">
        <v>17</v>
      </c>
      <c r="D4" s="15" t="s">
        <v>25</v>
      </c>
      <c r="E4" s="15" t="s">
        <v>26</v>
      </c>
      <c r="F4" s="15" t="s">
        <v>27</v>
      </c>
      <c r="G4" s="15" t="s">
        <v>28</v>
      </c>
      <c r="H4" s="15" t="s">
        <v>29</v>
      </c>
      <c r="I4" s="15" t="s">
        <v>30</v>
      </c>
      <c r="J4" s="54"/>
      <c r="K4" s="54"/>
      <c r="L4" s="51"/>
      <c r="M4" s="51"/>
    </row>
    <row r="5" spans="1:13" s="10" customFormat="1" ht="21.95" customHeight="1" x14ac:dyDescent="0.15">
      <c r="A5" s="54"/>
      <c r="B5" s="5">
        <v>39</v>
      </c>
      <c r="C5" s="5">
        <v>32</v>
      </c>
      <c r="D5" s="15">
        <v>58</v>
      </c>
      <c r="E5" s="15">
        <v>49</v>
      </c>
      <c r="F5" s="15">
        <v>38</v>
      </c>
      <c r="G5" s="15">
        <v>58</v>
      </c>
      <c r="H5" s="15">
        <v>58</v>
      </c>
      <c r="I5" s="15">
        <v>48</v>
      </c>
      <c r="J5" s="54"/>
      <c r="K5" s="54"/>
      <c r="L5" s="53"/>
      <c r="M5" s="53"/>
    </row>
    <row r="6" spans="1:13" s="10" customFormat="1" ht="27" customHeight="1" x14ac:dyDescent="0.15">
      <c r="A6" s="17" t="s">
        <v>31</v>
      </c>
      <c r="B6" s="17">
        <v>12</v>
      </c>
      <c r="C6" s="17">
        <v>5</v>
      </c>
      <c r="D6" s="17">
        <v>13</v>
      </c>
      <c r="E6" s="17">
        <v>0</v>
      </c>
      <c r="F6" s="17">
        <v>18</v>
      </c>
      <c r="G6" s="17">
        <v>7</v>
      </c>
      <c r="H6" s="17">
        <v>22</v>
      </c>
      <c r="I6" s="17">
        <v>3</v>
      </c>
      <c r="J6" s="17">
        <f>B5*B6+C5*C6+D5*D6+E5*E6+F5*F6+G5*G6+H5*H6+I5*I6</f>
        <v>3892</v>
      </c>
      <c r="K6" s="17">
        <f>J6*0.8</f>
        <v>3113.6000000000004</v>
      </c>
      <c r="L6" s="17"/>
      <c r="M6" s="17"/>
    </row>
    <row r="7" spans="1:13" s="10" customFormat="1" ht="20.100000000000001" customHeight="1" x14ac:dyDescent="0.15">
      <c r="A7" s="17" t="s">
        <v>32</v>
      </c>
      <c r="B7" s="17">
        <v>8</v>
      </c>
      <c r="C7" s="17">
        <v>7</v>
      </c>
      <c r="D7" s="17">
        <v>14</v>
      </c>
      <c r="E7" s="17">
        <v>3</v>
      </c>
      <c r="F7" s="17">
        <v>21</v>
      </c>
      <c r="G7" s="17">
        <v>0</v>
      </c>
      <c r="H7" s="17">
        <v>22</v>
      </c>
      <c r="I7" s="17">
        <v>5</v>
      </c>
      <c r="J7" s="17">
        <f>B5*B7+C5*C7+D5*D7+E5*E7+F5*F7+G5*G7+H5*H7+I5*I7</f>
        <v>3809</v>
      </c>
      <c r="K7" s="17">
        <f>J7*0.8</f>
        <v>3047.2000000000003</v>
      </c>
      <c r="L7" s="17"/>
      <c r="M7" s="17"/>
    </row>
    <row r="8" spans="1:13" s="10" customFormat="1" ht="20.100000000000001" customHeight="1" x14ac:dyDescent="0.15">
      <c r="A8" s="10" t="s">
        <v>15</v>
      </c>
      <c r="B8" s="10">
        <f>SUM(B6:B7)</f>
        <v>20</v>
      </c>
      <c r="C8" s="10">
        <f t="shared" ref="C8:K8" si="0">SUM(C6:C7)</f>
        <v>12</v>
      </c>
      <c r="D8" s="10">
        <f t="shared" si="0"/>
        <v>27</v>
      </c>
      <c r="E8" s="10">
        <f t="shared" si="0"/>
        <v>3</v>
      </c>
      <c r="F8" s="10">
        <f t="shared" si="0"/>
        <v>39</v>
      </c>
      <c r="G8" s="10">
        <f t="shared" si="0"/>
        <v>7</v>
      </c>
      <c r="H8" s="10">
        <f t="shared" si="0"/>
        <v>44</v>
      </c>
      <c r="I8" s="10">
        <f t="shared" si="0"/>
        <v>8</v>
      </c>
      <c r="J8" s="10">
        <f t="shared" si="0"/>
        <v>7701</v>
      </c>
      <c r="K8" s="10">
        <f t="shared" si="0"/>
        <v>6160.8000000000011</v>
      </c>
    </row>
    <row r="9" spans="1:13" ht="20.100000000000001" customHeight="1" x14ac:dyDescent="0.15"/>
    <row r="10" spans="1:13" ht="20.100000000000001" customHeight="1" x14ac:dyDescent="0.15"/>
    <row r="11" spans="1:13" ht="20.100000000000001" customHeight="1" x14ac:dyDescent="0.15"/>
    <row r="12" spans="1:13" ht="20.100000000000001" customHeight="1" x14ac:dyDescent="0.15"/>
    <row r="13" spans="1:13" ht="20.100000000000001" customHeight="1" x14ac:dyDescent="0.15"/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6">
    <mergeCell ref="A1:M2"/>
    <mergeCell ref="A3:A5"/>
    <mergeCell ref="J3:J5"/>
    <mergeCell ref="K3:K5"/>
    <mergeCell ref="L3:L5"/>
    <mergeCell ref="M3:M5"/>
  </mergeCells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78"/>
  <sheetViews>
    <sheetView workbookViewId="0">
      <selection activeCell="I69" sqref="I69"/>
    </sheetView>
  </sheetViews>
  <sheetFormatPr defaultColWidth="9" defaultRowHeight="13.5" x14ac:dyDescent="0.15"/>
  <cols>
    <col min="1" max="1" width="10.5" style="10" customWidth="1"/>
    <col min="2" max="16379" width="9" style="10"/>
  </cols>
  <sheetData>
    <row r="1" spans="1:12 16380:16381" s="10" customForma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XEZ1"/>
      <c r="XFA1"/>
    </row>
    <row r="2" spans="1:12 16380:16381" s="10" customForma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XEZ2"/>
      <c r="XFA2"/>
    </row>
    <row r="3" spans="1:12 16380:16381" s="10" customFormat="1" ht="24" x14ac:dyDescent="0.15">
      <c r="A3" s="54" t="s">
        <v>1</v>
      </c>
      <c r="B3" s="5" t="s">
        <v>16</v>
      </c>
      <c r="C3" s="5" t="s">
        <v>17</v>
      </c>
      <c r="D3" s="15" t="s">
        <v>19</v>
      </c>
      <c r="E3" s="15" t="s">
        <v>33</v>
      </c>
      <c r="F3" s="15" t="s">
        <v>21</v>
      </c>
      <c r="G3" s="15" t="s">
        <v>22</v>
      </c>
      <c r="H3" s="15" t="s">
        <v>23</v>
      </c>
      <c r="I3" s="54" t="s">
        <v>4</v>
      </c>
      <c r="J3" s="54" t="s">
        <v>5</v>
      </c>
      <c r="K3" s="50" t="s">
        <v>6</v>
      </c>
      <c r="L3" s="50" t="s">
        <v>7</v>
      </c>
      <c r="XEZ3"/>
      <c r="XFA3"/>
    </row>
    <row r="4" spans="1:12 16380:16381" s="10" customFormat="1" ht="60" x14ac:dyDescent="0.15">
      <c r="A4" s="54"/>
      <c r="B4" s="6" t="s">
        <v>24</v>
      </c>
      <c r="C4" s="6" t="s">
        <v>17</v>
      </c>
      <c r="D4" s="15" t="s">
        <v>26</v>
      </c>
      <c r="E4" s="15" t="s">
        <v>34</v>
      </c>
      <c r="F4" s="15" t="s">
        <v>28</v>
      </c>
      <c r="G4" s="15" t="s">
        <v>29</v>
      </c>
      <c r="H4" s="15" t="s">
        <v>30</v>
      </c>
      <c r="I4" s="54"/>
      <c r="J4" s="54"/>
      <c r="K4" s="51"/>
      <c r="L4" s="51"/>
      <c r="XEZ4"/>
      <c r="XFA4"/>
    </row>
    <row r="5" spans="1:12 16380:16381" s="10" customFormat="1" ht="24.95" customHeight="1" x14ac:dyDescent="0.15">
      <c r="A5" s="54"/>
      <c r="B5" s="5">
        <v>39</v>
      </c>
      <c r="C5" s="5">
        <v>32</v>
      </c>
      <c r="D5" s="15">
        <v>49</v>
      </c>
      <c r="E5" s="15">
        <v>33</v>
      </c>
      <c r="F5" s="15">
        <v>58</v>
      </c>
      <c r="G5" s="15">
        <v>58</v>
      </c>
      <c r="H5" s="15">
        <v>48</v>
      </c>
      <c r="I5" s="54"/>
      <c r="J5" s="54"/>
      <c r="K5" s="53"/>
      <c r="L5" s="53"/>
      <c r="XEZ5"/>
      <c r="XFA5"/>
    </row>
    <row r="6" spans="1:12 16380:16381" s="14" customFormat="1" ht="27.95" customHeight="1" x14ac:dyDescent="0.15">
      <c r="A6" s="16" t="s">
        <v>35</v>
      </c>
      <c r="B6" s="17">
        <v>21</v>
      </c>
      <c r="C6" s="17">
        <v>7</v>
      </c>
      <c r="D6" s="17">
        <v>13</v>
      </c>
      <c r="E6" s="17">
        <v>17</v>
      </c>
      <c r="F6" s="17">
        <v>8</v>
      </c>
      <c r="G6" s="17">
        <v>22</v>
      </c>
      <c r="H6" s="17">
        <v>21</v>
      </c>
      <c r="I6" s="17">
        <f>B5*B6+C5*C6+D5*D6+E5*E6+F5*F6+G5*G6+H5*H6</f>
        <v>4989</v>
      </c>
      <c r="J6" s="17">
        <f>I6*0.8</f>
        <v>3991.2000000000003</v>
      </c>
      <c r="K6" s="17"/>
      <c r="L6" s="17"/>
    </row>
    <row r="7" spans="1:12 16380:16381" s="14" customFormat="1" ht="20.100000000000001" customHeight="1" x14ac:dyDescent="0.15">
      <c r="A7" s="16" t="s">
        <v>36</v>
      </c>
      <c r="B7" s="17">
        <v>21</v>
      </c>
      <c r="C7" s="17">
        <v>7</v>
      </c>
      <c r="D7" s="17">
        <v>14</v>
      </c>
      <c r="E7" s="17">
        <v>16</v>
      </c>
      <c r="F7" s="17">
        <v>15</v>
      </c>
      <c r="G7" s="17">
        <v>25</v>
      </c>
      <c r="H7" s="17">
        <v>6</v>
      </c>
      <c r="I7" s="17">
        <f>B5*B7+C5*C7+D5*D7+E5*E7+F5*F7+G5*G7+H5*H7</f>
        <v>4865</v>
      </c>
      <c r="J7" s="17">
        <f>I7*0.8</f>
        <v>3892</v>
      </c>
      <c r="K7" s="17"/>
      <c r="L7" s="17"/>
    </row>
    <row r="8" spans="1:12 16380:16381" s="10" customFormat="1" ht="20.100000000000001" customHeight="1" x14ac:dyDescent="0.15">
      <c r="A8" s="10" t="s">
        <v>15</v>
      </c>
      <c r="B8" s="10">
        <f>SUM(B6:B7)</f>
        <v>42</v>
      </c>
      <c r="C8" s="10">
        <f t="shared" ref="C8:J8" si="0">SUM(C6:C7)</f>
        <v>14</v>
      </c>
      <c r="D8" s="10">
        <f t="shared" si="0"/>
        <v>27</v>
      </c>
      <c r="E8" s="10">
        <f t="shared" si="0"/>
        <v>33</v>
      </c>
      <c r="F8" s="10">
        <f t="shared" si="0"/>
        <v>23</v>
      </c>
      <c r="G8" s="10">
        <f t="shared" si="0"/>
        <v>47</v>
      </c>
      <c r="H8" s="10">
        <f t="shared" si="0"/>
        <v>27</v>
      </c>
      <c r="I8" s="10">
        <f t="shared" si="0"/>
        <v>9854</v>
      </c>
      <c r="J8" s="10">
        <f t="shared" si="0"/>
        <v>7883.2000000000007</v>
      </c>
    </row>
    <row r="9" spans="1:12 16380:16381" ht="20.100000000000001" customHeight="1" x14ac:dyDescent="0.15"/>
    <row r="10" spans="1:12 16380:16381" ht="20.100000000000001" customHeight="1" x14ac:dyDescent="0.15"/>
    <row r="11" spans="1:12 16380:16381" ht="20.100000000000001" customHeight="1" x14ac:dyDescent="0.15"/>
    <row r="12" spans="1:12 16380:16381" ht="20.100000000000001" customHeight="1" x14ac:dyDescent="0.15"/>
    <row r="13" spans="1:12 16380:16381" ht="20.100000000000001" customHeight="1" x14ac:dyDescent="0.15"/>
    <row r="14" spans="1:12 16380:16381" ht="20.100000000000001" customHeight="1" x14ac:dyDescent="0.15"/>
    <row r="15" spans="1:12 16380:16381" ht="20.100000000000001" customHeight="1" x14ac:dyDescent="0.15"/>
    <row r="16" spans="1:12 16380:1638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6">
    <mergeCell ref="A1:L2"/>
    <mergeCell ref="A3:A5"/>
    <mergeCell ref="I3:I5"/>
    <mergeCell ref="J3:J5"/>
    <mergeCell ref="K3:K5"/>
    <mergeCell ref="L3:L5"/>
  </mergeCells>
  <phoneticPr fontId="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78"/>
  <sheetViews>
    <sheetView workbookViewId="0">
      <selection activeCell="D11" sqref="D11"/>
    </sheetView>
  </sheetViews>
  <sheetFormatPr defaultColWidth="9" defaultRowHeight="13.5" x14ac:dyDescent="0.15"/>
  <cols>
    <col min="1" max="1" width="11.75" style="10" customWidth="1"/>
    <col min="2" max="2" width="14.625" style="10" customWidth="1"/>
    <col min="3" max="5" width="9" style="10"/>
    <col min="6" max="6" width="12.125" style="10" customWidth="1"/>
    <col min="7" max="16366" width="9" style="10"/>
  </cols>
  <sheetData>
    <row r="1" spans="1:6 16375:16376" s="10" customFormat="1" x14ac:dyDescent="0.15">
      <c r="A1" s="49" t="s">
        <v>0</v>
      </c>
      <c r="B1" s="49"/>
      <c r="C1" s="49"/>
      <c r="D1" s="49"/>
      <c r="E1" s="49"/>
      <c r="F1" s="49"/>
      <c r="XEU1"/>
      <c r="XEV1"/>
    </row>
    <row r="2" spans="1:6 16375:16376" s="10" customFormat="1" x14ac:dyDescent="0.15">
      <c r="A2" s="49"/>
      <c r="B2" s="49"/>
      <c r="C2" s="49"/>
      <c r="D2" s="49"/>
      <c r="E2" s="49"/>
      <c r="F2" s="49"/>
      <c r="XEU2"/>
      <c r="XEV2"/>
    </row>
    <row r="3" spans="1:6 16375:16376" s="10" customFormat="1" ht="18" customHeight="1" x14ac:dyDescent="0.15">
      <c r="A3" s="54" t="s">
        <v>1</v>
      </c>
      <c r="B3" s="10" t="s">
        <v>37</v>
      </c>
      <c r="C3" s="54" t="s">
        <v>4</v>
      </c>
      <c r="D3" s="54" t="s">
        <v>5</v>
      </c>
      <c r="E3" s="50" t="s">
        <v>6</v>
      </c>
      <c r="F3" s="50" t="s">
        <v>7</v>
      </c>
      <c r="XEU3"/>
      <c r="XEV3"/>
    </row>
    <row r="4" spans="1:6 16375:16376" s="10" customFormat="1" ht="18" customHeight="1" x14ac:dyDescent="0.15">
      <c r="A4" s="54"/>
      <c r="B4" s="6" t="s">
        <v>38</v>
      </c>
      <c r="C4" s="54"/>
      <c r="D4" s="54"/>
      <c r="E4" s="51"/>
      <c r="F4" s="51"/>
      <c r="XEU4"/>
      <c r="XEV4"/>
    </row>
    <row r="5" spans="1:6 16375:16376" s="10" customFormat="1" ht="24.95" customHeight="1" x14ac:dyDescent="0.15">
      <c r="A5" s="54"/>
      <c r="B5" s="5">
        <v>65</v>
      </c>
      <c r="C5" s="54"/>
      <c r="D5" s="54"/>
      <c r="E5" s="53"/>
      <c r="F5" s="53"/>
      <c r="XEU5"/>
      <c r="XEV5"/>
    </row>
    <row r="6" spans="1:6 16375:16376" s="11" customFormat="1" ht="27" customHeight="1" x14ac:dyDescent="0.15">
      <c r="A6" s="13" t="s">
        <v>39</v>
      </c>
      <c r="B6" s="13">
        <v>28</v>
      </c>
      <c r="C6" s="13">
        <f>B5*B6</f>
        <v>1820</v>
      </c>
      <c r="D6" s="13">
        <f>C6*0.8</f>
        <v>1456</v>
      </c>
      <c r="E6" s="13"/>
      <c r="F6" s="13"/>
    </row>
    <row r="7" spans="1:6 16375:16376" s="11" customFormat="1" ht="20.100000000000001" customHeight="1" x14ac:dyDescent="0.15">
      <c r="A7" s="13" t="s">
        <v>40</v>
      </c>
      <c r="B7" s="13">
        <v>27</v>
      </c>
      <c r="C7" s="13">
        <f>B5*B7</f>
        <v>1755</v>
      </c>
      <c r="D7" s="13">
        <f>C7*0.8</f>
        <v>1404</v>
      </c>
      <c r="E7" s="13"/>
      <c r="F7" s="13"/>
    </row>
    <row r="8" spans="1:6 16375:16376" s="10" customFormat="1" ht="20.100000000000001" customHeight="1" x14ac:dyDescent="0.15">
      <c r="A8" s="10" t="s">
        <v>15</v>
      </c>
      <c r="B8" s="10">
        <f>SUM(B6:B7)</f>
        <v>55</v>
      </c>
      <c r="C8" s="10">
        <f t="shared" ref="C8:D8" si="0">SUM(C6:C7)</f>
        <v>3575</v>
      </c>
      <c r="D8" s="10">
        <f t="shared" si="0"/>
        <v>2860</v>
      </c>
    </row>
    <row r="9" spans="1:6 16375:16376" ht="20.100000000000001" customHeight="1" x14ac:dyDescent="0.15"/>
    <row r="10" spans="1:6 16375:16376" ht="20.100000000000001" customHeight="1" x14ac:dyDescent="0.15"/>
    <row r="11" spans="1:6 16375:16376" ht="20.100000000000001" customHeight="1" x14ac:dyDescent="0.15"/>
    <row r="12" spans="1:6 16375:16376" ht="20.100000000000001" customHeight="1" x14ac:dyDescent="0.15"/>
    <row r="13" spans="1:6 16375:16376" ht="20.100000000000001" customHeight="1" x14ac:dyDescent="0.15"/>
    <row r="14" spans="1:6 16375:16376" ht="20.100000000000001" customHeight="1" x14ac:dyDescent="0.15"/>
    <row r="15" spans="1:6 16375:16376" ht="20.100000000000001" customHeight="1" x14ac:dyDescent="0.15"/>
    <row r="16" spans="1:6 16375:16376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6">
    <mergeCell ref="A1:F2"/>
    <mergeCell ref="A3:A5"/>
    <mergeCell ref="C3:C5"/>
    <mergeCell ref="D3:D5"/>
    <mergeCell ref="E3:E5"/>
    <mergeCell ref="F3:F5"/>
  </mergeCells>
  <phoneticPr fontId="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workbookViewId="0">
      <selection activeCell="F11" sqref="F11"/>
    </sheetView>
  </sheetViews>
  <sheetFormatPr defaultColWidth="9" defaultRowHeight="13.5" x14ac:dyDescent="0.15"/>
  <cols>
    <col min="2" max="3" width="10.875" customWidth="1"/>
  </cols>
  <sheetData>
    <row r="1" spans="1:7" s="1" customFormat="1" ht="14.25" x14ac:dyDescent="0.15">
      <c r="A1" s="55" t="s">
        <v>56</v>
      </c>
      <c r="B1" s="49"/>
      <c r="C1" s="49"/>
      <c r="D1" s="49"/>
      <c r="E1" s="49"/>
      <c r="F1" s="49"/>
      <c r="G1" s="49"/>
    </row>
    <row r="2" spans="1:7" s="1" customFormat="1" ht="14.25" x14ac:dyDescent="0.15">
      <c r="A2" s="49"/>
      <c r="B2" s="49"/>
      <c r="C2" s="49"/>
      <c r="D2" s="49"/>
      <c r="E2" s="49"/>
      <c r="F2" s="49"/>
      <c r="G2" s="49"/>
    </row>
    <row r="3" spans="1:7" s="1" customFormat="1" ht="14.25" x14ac:dyDescent="0.15">
      <c r="A3" s="50" t="s">
        <v>1</v>
      </c>
      <c r="B3" s="52" t="s">
        <v>41</v>
      </c>
      <c r="C3" s="52" t="s">
        <v>42</v>
      </c>
      <c r="D3" s="50" t="s">
        <v>4</v>
      </c>
      <c r="E3" s="50" t="s">
        <v>5</v>
      </c>
      <c r="F3" s="50" t="s">
        <v>6</v>
      </c>
      <c r="G3" s="50" t="s">
        <v>7</v>
      </c>
    </row>
    <row r="4" spans="1:7" s="1" customFormat="1" ht="14.25" x14ac:dyDescent="0.15">
      <c r="A4" s="51"/>
      <c r="B4" s="52"/>
      <c r="C4" s="52"/>
      <c r="D4" s="51"/>
      <c r="E4" s="51"/>
      <c r="F4" s="51"/>
      <c r="G4" s="51"/>
    </row>
    <row r="5" spans="1:7" s="2" customFormat="1" ht="27.95" customHeight="1" x14ac:dyDescent="0.15">
      <c r="A5" s="51"/>
      <c r="B5" s="6" t="s">
        <v>43</v>
      </c>
      <c r="C5" s="6" t="s">
        <v>44</v>
      </c>
      <c r="D5" s="51"/>
      <c r="E5" s="51"/>
      <c r="F5" s="51"/>
      <c r="G5" s="51"/>
    </row>
    <row r="6" spans="1:7" s="2" customFormat="1" ht="21.95" customHeight="1" x14ac:dyDescent="0.15">
      <c r="A6" s="51"/>
      <c r="B6" s="7">
        <v>59.8</v>
      </c>
      <c r="C6" s="7">
        <v>48</v>
      </c>
      <c r="D6" s="51"/>
      <c r="E6" s="51"/>
      <c r="F6" s="51"/>
      <c r="G6" s="51"/>
    </row>
    <row r="7" spans="1:7" s="3" customFormat="1" ht="20.100000000000001" customHeight="1" x14ac:dyDescent="0.15">
      <c r="A7" s="8" t="s">
        <v>45</v>
      </c>
      <c r="B7" s="9">
        <v>22</v>
      </c>
      <c r="C7" s="9">
        <v>9</v>
      </c>
      <c r="D7" s="9">
        <f t="shared" ref="D7:D12" si="0">$B$6*B7+$C$6*C7</f>
        <v>1747.6</v>
      </c>
      <c r="E7" s="9">
        <f t="shared" ref="E7:E12" si="1">D7*0.8</f>
        <v>1398.08</v>
      </c>
      <c r="F7" s="9"/>
      <c r="G7" s="9"/>
    </row>
    <row r="8" spans="1:7" s="3" customFormat="1" ht="20.100000000000001" customHeight="1" x14ac:dyDescent="0.15">
      <c r="A8" s="8" t="s">
        <v>46</v>
      </c>
      <c r="B8" s="9">
        <v>24</v>
      </c>
      <c r="C8" s="9">
        <v>8</v>
      </c>
      <c r="D8" s="9">
        <f t="shared" si="0"/>
        <v>1819.1999999999998</v>
      </c>
      <c r="E8" s="9">
        <f t="shared" si="1"/>
        <v>1455.36</v>
      </c>
      <c r="F8" s="9"/>
      <c r="G8" s="9"/>
    </row>
    <row r="9" spans="1:7" s="3" customFormat="1" ht="20.100000000000001" customHeight="1" x14ac:dyDescent="0.15">
      <c r="A9" s="8" t="s">
        <v>47</v>
      </c>
      <c r="B9" s="9">
        <v>11</v>
      </c>
      <c r="C9" s="9">
        <v>18</v>
      </c>
      <c r="D9" s="9">
        <f t="shared" si="0"/>
        <v>1521.8</v>
      </c>
      <c r="E9" s="9">
        <f t="shared" si="1"/>
        <v>1217.44</v>
      </c>
      <c r="F9" s="9"/>
      <c r="G9" s="9"/>
    </row>
    <row r="10" spans="1:7" s="3" customFormat="1" ht="20.100000000000001" customHeight="1" x14ac:dyDescent="0.15">
      <c r="A10" s="8" t="s">
        <v>48</v>
      </c>
      <c r="B10" s="9">
        <v>11</v>
      </c>
      <c r="C10" s="9">
        <v>18</v>
      </c>
      <c r="D10" s="9">
        <f t="shared" si="0"/>
        <v>1521.8</v>
      </c>
      <c r="E10" s="9">
        <f t="shared" si="1"/>
        <v>1217.44</v>
      </c>
      <c r="F10" s="9"/>
      <c r="G10" s="9"/>
    </row>
    <row r="11" spans="1:7" s="3" customFormat="1" ht="20.100000000000001" customHeight="1" x14ac:dyDescent="0.15">
      <c r="A11" s="8" t="s">
        <v>49</v>
      </c>
      <c r="B11" s="9">
        <v>26</v>
      </c>
      <c r="C11" s="9">
        <v>4</v>
      </c>
      <c r="D11" s="9">
        <f t="shared" si="0"/>
        <v>1746.8</v>
      </c>
      <c r="E11" s="9">
        <f t="shared" si="1"/>
        <v>1397.44</v>
      </c>
      <c r="F11" s="9"/>
      <c r="G11" s="9"/>
    </row>
    <row r="12" spans="1:7" s="3" customFormat="1" ht="20.100000000000001" customHeight="1" x14ac:dyDescent="0.15">
      <c r="A12" s="8" t="s">
        <v>50</v>
      </c>
      <c r="B12" s="9">
        <v>21</v>
      </c>
      <c r="C12" s="9">
        <v>8</v>
      </c>
      <c r="D12" s="9">
        <f t="shared" si="0"/>
        <v>1639.8</v>
      </c>
      <c r="E12" s="9">
        <f t="shared" si="1"/>
        <v>1311.8400000000001</v>
      </c>
      <c r="F12" s="9"/>
      <c r="G12" s="9"/>
    </row>
    <row r="13" spans="1:7" ht="20.100000000000001" customHeight="1" x14ac:dyDescent="0.15">
      <c r="B13" s="10">
        <f>SUM(B7:B12)</f>
        <v>115</v>
      </c>
      <c r="C13" s="10">
        <f>SUM(C7:C12)</f>
        <v>65</v>
      </c>
      <c r="D13" s="10">
        <f>SUM(D7:D12)</f>
        <v>9996.9999999999982</v>
      </c>
      <c r="E13" s="10">
        <f>SUM(E7:E12)</f>
        <v>7997.6</v>
      </c>
    </row>
    <row r="14" spans="1:7" ht="20.100000000000001" customHeight="1" x14ac:dyDescent="0.15"/>
    <row r="15" spans="1:7" ht="20.100000000000001" customHeight="1" x14ac:dyDescent="0.15"/>
    <row r="16" spans="1: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8">
    <mergeCell ref="F3:F6"/>
    <mergeCell ref="G3:G6"/>
    <mergeCell ref="A1:G2"/>
    <mergeCell ref="A3:A6"/>
    <mergeCell ref="B3:B4"/>
    <mergeCell ref="C3:C4"/>
    <mergeCell ref="D3:D6"/>
    <mergeCell ref="E3:E6"/>
  </mergeCells>
  <phoneticPr fontId="7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activeCell="I69" sqref="I69"/>
    </sheetView>
  </sheetViews>
  <sheetFormatPr defaultRowHeight="13.5" x14ac:dyDescent="0.15"/>
  <cols>
    <col min="1" max="1" width="13.375" customWidth="1"/>
    <col min="2" max="2" width="11.5" customWidth="1"/>
    <col min="3" max="3" width="10.25" customWidth="1"/>
    <col min="4" max="4" width="16" customWidth="1"/>
    <col min="5" max="5" width="13" customWidth="1"/>
    <col min="6" max="6" width="14.125" customWidth="1"/>
    <col min="7" max="7" width="23.5" bestFit="1" customWidth="1"/>
  </cols>
  <sheetData>
    <row r="1" spans="1:6" x14ac:dyDescent="0.15">
      <c r="A1" s="56" t="s">
        <v>56</v>
      </c>
      <c r="B1" s="57"/>
      <c r="C1" s="57"/>
      <c r="D1" s="57"/>
      <c r="E1" s="57"/>
      <c r="F1" s="57"/>
    </row>
    <row r="2" spans="1:6" x14ac:dyDescent="0.15">
      <c r="A2" s="57"/>
      <c r="B2" s="57"/>
      <c r="C2" s="57"/>
      <c r="D2" s="57"/>
      <c r="E2" s="57"/>
      <c r="F2" s="57"/>
    </row>
    <row r="3" spans="1:6" x14ac:dyDescent="0.15">
      <c r="A3" s="54" t="s">
        <v>1</v>
      </c>
      <c r="B3" s="52" t="s">
        <v>51</v>
      </c>
      <c r="C3" s="54" t="s">
        <v>4</v>
      </c>
      <c r="D3" s="54" t="s">
        <v>5</v>
      </c>
      <c r="E3" s="54" t="s">
        <v>6</v>
      </c>
      <c r="F3" s="54" t="s">
        <v>7</v>
      </c>
    </row>
    <row r="4" spans="1:6" x14ac:dyDescent="0.15">
      <c r="A4" s="54"/>
      <c r="B4" s="52"/>
      <c r="C4" s="54"/>
      <c r="D4" s="54"/>
      <c r="E4" s="54"/>
      <c r="F4" s="54"/>
    </row>
    <row r="5" spans="1:6" ht="24" x14ac:dyDescent="0.15">
      <c r="A5" s="54"/>
      <c r="B5" s="21" t="s">
        <v>52</v>
      </c>
      <c r="C5" s="54"/>
      <c r="D5" s="54"/>
      <c r="E5" s="54"/>
      <c r="F5" s="54"/>
    </row>
    <row r="6" spans="1:6" x14ac:dyDescent="0.15">
      <c r="A6" s="54"/>
      <c r="B6" s="20">
        <v>35.9</v>
      </c>
      <c r="C6" s="54"/>
      <c r="D6" s="54"/>
      <c r="E6" s="54"/>
      <c r="F6" s="54"/>
    </row>
    <row r="7" spans="1:6" ht="20.100000000000001" customHeight="1" x14ac:dyDescent="0.15">
      <c r="A7" s="22" t="s">
        <v>53</v>
      </c>
      <c r="B7" s="23">
        <v>8</v>
      </c>
      <c r="C7" s="22">
        <f>B$6*B7</f>
        <v>287.2</v>
      </c>
      <c r="D7" s="22">
        <f>C7*0.8</f>
        <v>229.76</v>
      </c>
      <c r="E7" s="23"/>
      <c r="F7" s="24"/>
    </row>
    <row r="8" spans="1:6" ht="20.100000000000001" customHeight="1" x14ac:dyDescent="0.15">
      <c r="A8" s="22" t="s">
        <v>54</v>
      </c>
      <c r="B8" s="23">
        <v>6</v>
      </c>
      <c r="C8" s="22">
        <f t="shared" ref="C8:C9" si="0">B$6*B8</f>
        <v>215.39999999999998</v>
      </c>
      <c r="D8" s="22">
        <f t="shared" ref="D8:D9" si="1">C8*0.8</f>
        <v>172.32</v>
      </c>
      <c r="E8" s="23"/>
      <c r="F8" s="22"/>
    </row>
    <row r="9" spans="1:6" ht="20.100000000000001" customHeight="1" x14ac:dyDescent="0.15">
      <c r="A9" s="22" t="s">
        <v>55</v>
      </c>
      <c r="B9" s="23">
        <v>8</v>
      </c>
      <c r="C9" s="22">
        <f t="shared" si="0"/>
        <v>287.2</v>
      </c>
      <c r="D9" s="22">
        <f t="shared" si="1"/>
        <v>229.76</v>
      </c>
      <c r="E9" s="23"/>
      <c r="F9" s="22"/>
    </row>
    <row r="10" spans="1:6" ht="20.100000000000001" customHeight="1" x14ac:dyDescent="0.15">
      <c r="A10" s="22" t="s">
        <v>15</v>
      </c>
      <c r="B10" s="23">
        <v>22</v>
      </c>
      <c r="C10" s="22">
        <f>B$6*B10</f>
        <v>789.8</v>
      </c>
      <c r="D10" s="22">
        <f>C10*0.8</f>
        <v>631.84</v>
      </c>
      <c r="E10" s="22"/>
      <c r="F10" s="22"/>
    </row>
    <row r="11" spans="1:6" ht="20.100000000000001" customHeight="1" x14ac:dyDescent="0.15"/>
    <row r="12" spans="1:6" ht="20.100000000000001" customHeight="1" x14ac:dyDescent="0.15"/>
    <row r="13" spans="1:6" ht="20.100000000000001" customHeight="1" x14ac:dyDescent="0.15"/>
    <row r="14" spans="1:6" ht="20.100000000000001" customHeight="1" x14ac:dyDescent="0.15"/>
    <row r="15" spans="1:6" ht="20.100000000000001" customHeight="1" x14ac:dyDescent="0.15"/>
    <row r="16" spans="1:6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7">
    <mergeCell ref="A1:F2"/>
    <mergeCell ref="D3:D6"/>
    <mergeCell ref="E3:E6"/>
    <mergeCell ref="F3:F6"/>
    <mergeCell ref="A3:A6"/>
    <mergeCell ref="B3:B4"/>
    <mergeCell ref="C3:C6"/>
  </mergeCells>
  <phoneticPr fontId="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activeCell="F15" sqref="F15"/>
    </sheetView>
  </sheetViews>
  <sheetFormatPr defaultRowHeight="13.5" x14ac:dyDescent="0.15"/>
  <cols>
    <col min="1" max="1" width="13.375" customWidth="1"/>
    <col min="2" max="2" width="11.5" customWidth="1"/>
    <col min="3" max="3" width="10.25" customWidth="1"/>
    <col min="4" max="4" width="16" customWidth="1"/>
    <col min="5" max="5" width="13" customWidth="1"/>
    <col min="6" max="6" width="14.125" customWidth="1"/>
  </cols>
  <sheetData>
    <row r="1" spans="1:6" x14ac:dyDescent="0.15">
      <c r="A1" s="58" t="s">
        <v>56</v>
      </c>
      <c r="B1" s="59"/>
      <c r="C1" s="59"/>
      <c r="D1" s="59"/>
      <c r="E1" s="59"/>
      <c r="F1" s="59"/>
    </row>
    <row r="2" spans="1:6" x14ac:dyDescent="0.15">
      <c r="A2" s="59"/>
      <c r="B2" s="59"/>
      <c r="C2" s="59"/>
      <c r="D2" s="59"/>
      <c r="E2" s="59"/>
      <c r="F2" s="59"/>
    </row>
    <row r="3" spans="1:6" ht="13.5" customHeight="1" x14ac:dyDescent="0.15">
      <c r="A3" s="60" t="s">
        <v>1</v>
      </c>
      <c r="B3" s="61" t="s">
        <v>61</v>
      </c>
      <c r="C3" s="60" t="s">
        <v>4</v>
      </c>
      <c r="D3" s="60" t="s">
        <v>5</v>
      </c>
      <c r="E3" s="60" t="s">
        <v>6</v>
      </c>
      <c r="F3" s="60" t="s">
        <v>7</v>
      </c>
    </row>
    <row r="4" spans="1:6" x14ac:dyDescent="0.15">
      <c r="A4" s="60"/>
      <c r="B4" s="62"/>
      <c r="C4" s="60"/>
      <c r="D4" s="60"/>
      <c r="E4" s="60"/>
      <c r="F4" s="60"/>
    </row>
    <row r="5" spans="1:6" x14ac:dyDescent="0.15">
      <c r="A5" s="60"/>
      <c r="B5" s="29" t="s">
        <v>62</v>
      </c>
      <c r="C5" s="60"/>
      <c r="D5" s="60"/>
      <c r="E5" s="60"/>
      <c r="F5" s="60"/>
    </row>
    <row r="6" spans="1:6" x14ac:dyDescent="0.15">
      <c r="A6" s="60"/>
      <c r="B6" s="43">
        <v>48</v>
      </c>
      <c r="C6" s="60"/>
      <c r="D6" s="60"/>
      <c r="E6" s="60"/>
      <c r="F6" s="60"/>
    </row>
    <row r="7" spans="1:6" ht="20.100000000000001" customHeight="1" x14ac:dyDescent="0.15">
      <c r="A7" s="30" t="s">
        <v>57</v>
      </c>
      <c r="B7" s="47">
        <v>25</v>
      </c>
      <c r="C7" s="27">
        <f>B$6*B7</f>
        <v>1200</v>
      </c>
      <c r="D7" s="27">
        <f>C7*0.8</f>
        <v>960</v>
      </c>
      <c r="E7" s="28"/>
      <c r="F7" s="26"/>
    </row>
    <row r="8" spans="1:6" ht="20.100000000000001" customHeight="1" x14ac:dyDescent="0.15">
      <c r="A8" s="30" t="s">
        <v>58</v>
      </c>
      <c r="B8" s="47">
        <v>15</v>
      </c>
      <c r="C8" s="27">
        <f t="shared" ref="C8:C11" si="0">B$6*B8</f>
        <v>720</v>
      </c>
      <c r="D8" s="27">
        <f t="shared" ref="D8:D11" si="1">C8*0.8</f>
        <v>576</v>
      </c>
      <c r="E8" s="28"/>
      <c r="F8" s="27"/>
    </row>
    <row r="9" spans="1:6" ht="20.100000000000001" customHeight="1" x14ac:dyDescent="0.15">
      <c r="A9" s="30" t="s">
        <v>59</v>
      </c>
      <c r="B9" s="47">
        <v>19</v>
      </c>
      <c r="C9" s="27">
        <f t="shared" si="0"/>
        <v>912</v>
      </c>
      <c r="D9" s="27">
        <f t="shared" si="1"/>
        <v>729.6</v>
      </c>
      <c r="E9" s="28"/>
      <c r="F9" s="27"/>
    </row>
    <row r="10" spans="1:6" ht="20.100000000000001" customHeight="1" x14ac:dyDescent="0.15">
      <c r="A10" s="30" t="s">
        <v>60</v>
      </c>
      <c r="B10" s="47">
        <v>21</v>
      </c>
      <c r="C10" s="27">
        <f t="shared" si="0"/>
        <v>1008</v>
      </c>
      <c r="D10" s="27">
        <f t="shared" si="1"/>
        <v>806.40000000000009</v>
      </c>
      <c r="E10" s="27"/>
      <c r="F10" s="27"/>
    </row>
    <row r="11" spans="1:6" ht="20.100000000000001" customHeight="1" x14ac:dyDescent="0.15">
      <c r="A11" s="30" t="s">
        <v>15</v>
      </c>
      <c r="B11" s="47">
        <v>80</v>
      </c>
      <c r="C11" s="27">
        <f t="shared" si="0"/>
        <v>3840</v>
      </c>
      <c r="D11" s="27">
        <f t="shared" si="1"/>
        <v>3072</v>
      </c>
      <c r="E11" s="30"/>
      <c r="F11" s="30"/>
    </row>
    <row r="12" spans="1:6" ht="20.100000000000001" customHeight="1" x14ac:dyDescent="0.15"/>
    <row r="13" spans="1:6" ht="20.100000000000001" customHeight="1" x14ac:dyDescent="0.15"/>
    <row r="14" spans="1:6" ht="20.100000000000001" customHeight="1" x14ac:dyDescent="0.15"/>
    <row r="15" spans="1:6" ht="20.100000000000001" customHeight="1" x14ac:dyDescent="0.15"/>
    <row r="16" spans="1:6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7">
    <mergeCell ref="A1:F2"/>
    <mergeCell ref="A3:A6"/>
    <mergeCell ref="C3:C6"/>
    <mergeCell ref="D3:D6"/>
    <mergeCell ref="E3:E6"/>
    <mergeCell ref="F3:F6"/>
    <mergeCell ref="B3:B4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I69" sqref="I69"/>
    </sheetView>
  </sheetViews>
  <sheetFormatPr defaultRowHeight="13.5" x14ac:dyDescent="0.15"/>
  <sheetData>
    <row r="1" spans="1:8" x14ac:dyDescent="0.15">
      <c r="A1" s="58" t="s">
        <v>0</v>
      </c>
      <c r="B1" s="58"/>
      <c r="C1" s="58"/>
      <c r="D1" s="58"/>
      <c r="E1" s="58"/>
      <c r="F1" s="58"/>
      <c r="G1" s="58"/>
      <c r="H1" s="58"/>
    </row>
    <row r="2" spans="1:8" x14ac:dyDescent="0.15">
      <c r="A2" s="58"/>
      <c r="B2" s="58"/>
      <c r="C2" s="58"/>
      <c r="D2" s="58"/>
      <c r="E2" s="58"/>
      <c r="F2" s="58"/>
      <c r="G2" s="58"/>
      <c r="H2" s="58"/>
    </row>
    <row r="3" spans="1:8" x14ac:dyDescent="0.15">
      <c r="A3" s="63" t="s">
        <v>1</v>
      </c>
      <c r="B3" s="61" t="s">
        <v>63</v>
      </c>
      <c r="C3" s="61" t="s">
        <v>64</v>
      </c>
      <c r="D3" s="61" t="s">
        <v>65</v>
      </c>
      <c r="E3" s="63" t="s">
        <v>4</v>
      </c>
      <c r="F3" s="63" t="s">
        <v>5</v>
      </c>
      <c r="G3" s="63" t="s">
        <v>6</v>
      </c>
      <c r="H3" s="63" t="s">
        <v>7</v>
      </c>
    </row>
    <row r="4" spans="1:8" x14ac:dyDescent="0.15">
      <c r="A4" s="63"/>
      <c r="B4" s="61"/>
      <c r="C4" s="61"/>
      <c r="D4" s="61"/>
      <c r="E4" s="63"/>
      <c r="F4" s="63"/>
      <c r="G4" s="63"/>
      <c r="H4" s="63"/>
    </row>
    <row r="5" spans="1:8" ht="24" x14ac:dyDescent="0.15">
      <c r="A5" s="63"/>
      <c r="B5" s="35" t="s">
        <v>66</v>
      </c>
      <c r="C5" s="35" t="s">
        <v>67</v>
      </c>
      <c r="D5" s="35" t="s">
        <v>68</v>
      </c>
      <c r="E5" s="63"/>
      <c r="F5" s="63"/>
      <c r="G5" s="63"/>
      <c r="H5" s="63"/>
    </row>
    <row r="6" spans="1:8" x14ac:dyDescent="0.15">
      <c r="A6" s="63"/>
      <c r="B6" s="34">
        <v>44.5</v>
      </c>
      <c r="C6" s="34">
        <v>89</v>
      </c>
      <c r="D6" s="34">
        <v>45</v>
      </c>
      <c r="E6" s="63"/>
      <c r="F6" s="63"/>
      <c r="G6" s="63"/>
      <c r="H6" s="63"/>
    </row>
    <row r="7" spans="1:8" ht="20.100000000000001" customHeight="1" x14ac:dyDescent="0.15">
      <c r="A7" s="32" t="s">
        <v>69</v>
      </c>
      <c r="B7" s="33">
        <v>29</v>
      </c>
      <c r="C7" s="33">
        <v>8</v>
      </c>
      <c r="D7" s="33">
        <v>1</v>
      </c>
      <c r="E7" s="31">
        <f>B$6*B7+C$6*C7+D$6*D7</f>
        <v>2047.5</v>
      </c>
      <c r="F7" s="31">
        <f>E7*0.8</f>
        <v>1638</v>
      </c>
      <c r="G7" s="32"/>
      <c r="H7" s="32"/>
    </row>
    <row r="8" spans="1:8" ht="20.100000000000001" customHeight="1" x14ac:dyDescent="0.15">
      <c r="A8" s="32" t="s">
        <v>70</v>
      </c>
      <c r="B8" s="33">
        <v>6</v>
      </c>
      <c r="C8" s="33">
        <v>13</v>
      </c>
      <c r="D8" s="33">
        <v>2</v>
      </c>
      <c r="E8" s="31">
        <f t="shared" ref="E8:E10" si="0">B$6*B8+C$6*C8+D$6*D8</f>
        <v>1514</v>
      </c>
      <c r="F8" s="31">
        <f t="shared" ref="F8:F10" si="1">E8*0.8</f>
        <v>1211.2</v>
      </c>
      <c r="G8" s="32"/>
      <c r="H8" s="32"/>
    </row>
    <row r="9" spans="1:8" ht="20.100000000000001" customHeight="1" x14ac:dyDescent="0.15">
      <c r="A9" s="32" t="s">
        <v>71</v>
      </c>
      <c r="B9" s="33">
        <v>10</v>
      </c>
      <c r="C9" s="33">
        <v>24</v>
      </c>
      <c r="D9" s="33">
        <v>3</v>
      </c>
      <c r="E9" s="31">
        <f t="shared" si="0"/>
        <v>2716</v>
      </c>
      <c r="F9" s="31">
        <f t="shared" si="1"/>
        <v>2172.8000000000002</v>
      </c>
      <c r="G9" s="32"/>
      <c r="H9" s="32"/>
    </row>
    <row r="10" spans="1:8" ht="20.100000000000001" customHeight="1" x14ac:dyDescent="0.15">
      <c r="A10" s="32" t="s">
        <v>15</v>
      </c>
      <c r="B10" s="33">
        <v>45</v>
      </c>
      <c r="C10" s="33">
        <v>45</v>
      </c>
      <c r="D10" s="33">
        <v>6</v>
      </c>
      <c r="E10" s="31">
        <f t="shared" si="0"/>
        <v>6277.5</v>
      </c>
      <c r="F10" s="31">
        <f t="shared" si="1"/>
        <v>5022</v>
      </c>
      <c r="G10" s="32"/>
      <c r="H10" s="32"/>
    </row>
    <row r="11" spans="1:8" ht="20.100000000000001" customHeight="1" x14ac:dyDescent="0.15"/>
    <row r="12" spans="1:8" ht="20.100000000000001" customHeight="1" x14ac:dyDescent="0.15"/>
    <row r="13" spans="1:8" ht="20.100000000000001" customHeight="1" x14ac:dyDescent="0.15"/>
    <row r="14" spans="1:8" ht="20.100000000000001" customHeight="1" x14ac:dyDescent="0.15"/>
    <row r="15" spans="1:8" ht="20.100000000000001" customHeight="1" x14ac:dyDescent="0.15"/>
    <row r="16" spans="1:8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9">
    <mergeCell ref="C3:C4"/>
    <mergeCell ref="D3:D4"/>
    <mergeCell ref="A1:H2"/>
    <mergeCell ref="A3:A6"/>
    <mergeCell ref="B3:B4"/>
    <mergeCell ref="E3:E6"/>
    <mergeCell ref="F3:F6"/>
    <mergeCell ref="G3:G6"/>
    <mergeCell ref="H3:H6"/>
  </mergeCells>
  <phoneticPr fontId="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activeCell="I14" sqref="I14"/>
    </sheetView>
  </sheetViews>
  <sheetFormatPr defaultRowHeight="13.5" x14ac:dyDescent="0.15"/>
  <cols>
    <col min="1" max="1" width="12" customWidth="1"/>
    <col min="6" max="6" width="21.75" customWidth="1"/>
  </cols>
  <sheetData>
    <row r="1" spans="1:6" x14ac:dyDescent="0.15">
      <c r="A1" s="64" t="s">
        <v>0</v>
      </c>
      <c r="B1" s="64"/>
      <c r="C1" s="64"/>
      <c r="D1" s="64"/>
      <c r="E1" s="64"/>
      <c r="F1" s="64"/>
    </row>
    <row r="2" spans="1:6" x14ac:dyDescent="0.15">
      <c r="A2" s="64"/>
      <c r="B2" s="64"/>
      <c r="C2" s="64"/>
      <c r="D2" s="64"/>
      <c r="E2" s="64"/>
      <c r="F2" s="64"/>
    </row>
    <row r="3" spans="1:6" x14ac:dyDescent="0.15">
      <c r="A3" s="65" t="s">
        <v>1</v>
      </c>
      <c r="B3" s="66" t="s">
        <v>72</v>
      </c>
      <c r="C3" s="65" t="s">
        <v>4</v>
      </c>
      <c r="D3" s="65" t="s">
        <v>5</v>
      </c>
      <c r="E3" s="65" t="s">
        <v>6</v>
      </c>
      <c r="F3" s="65" t="s">
        <v>7</v>
      </c>
    </row>
    <row r="4" spans="1:6" x14ac:dyDescent="0.15">
      <c r="A4" s="65"/>
      <c r="B4" s="66"/>
      <c r="C4" s="65"/>
      <c r="D4" s="65"/>
      <c r="E4" s="65"/>
      <c r="F4" s="65"/>
    </row>
    <row r="5" spans="1:6" x14ac:dyDescent="0.15">
      <c r="A5" s="65"/>
      <c r="B5" s="36" t="s">
        <v>73</v>
      </c>
      <c r="C5" s="65"/>
      <c r="D5" s="65"/>
      <c r="E5" s="65"/>
      <c r="F5" s="65"/>
    </row>
    <row r="6" spans="1:6" x14ac:dyDescent="0.15">
      <c r="A6" s="65"/>
      <c r="B6" s="37">
        <v>65</v>
      </c>
      <c r="C6" s="65"/>
      <c r="D6" s="65"/>
      <c r="E6" s="65"/>
      <c r="F6" s="65"/>
    </row>
    <row r="7" spans="1:6" ht="20.100000000000001" customHeight="1" x14ac:dyDescent="0.15">
      <c r="A7" s="38" t="s">
        <v>74</v>
      </c>
      <c r="B7" s="38">
        <v>20</v>
      </c>
      <c r="C7" s="39">
        <v>1300</v>
      </c>
      <c r="D7" s="39">
        <v>1040</v>
      </c>
      <c r="E7" s="40"/>
      <c r="F7" s="40"/>
    </row>
    <row r="8" spans="1:6" ht="20.100000000000001" customHeight="1" x14ac:dyDescent="0.15">
      <c r="A8" s="38" t="s">
        <v>75</v>
      </c>
      <c r="B8" s="38">
        <v>20</v>
      </c>
      <c r="C8" s="39">
        <v>1300</v>
      </c>
      <c r="D8" s="39">
        <v>1040</v>
      </c>
      <c r="E8" s="40"/>
      <c r="F8" s="40"/>
    </row>
    <row r="9" spans="1:6" ht="20.100000000000001" customHeight="1" x14ac:dyDescent="0.15"/>
    <row r="10" spans="1:6" ht="20.100000000000001" customHeight="1" x14ac:dyDescent="0.15"/>
    <row r="11" spans="1:6" ht="20.100000000000001" customHeight="1" x14ac:dyDescent="0.15"/>
    <row r="12" spans="1:6" ht="20.100000000000001" customHeight="1" x14ac:dyDescent="0.15"/>
    <row r="13" spans="1:6" ht="20.100000000000001" customHeight="1" x14ac:dyDescent="0.15"/>
    <row r="14" spans="1:6" ht="20.100000000000001" customHeight="1" x14ac:dyDescent="0.15"/>
    <row r="15" spans="1:6" ht="20.100000000000001" customHeight="1" x14ac:dyDescent="0.15"/>
    <row r="16" spans="1:6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7">
    <mergeCell ref="A1:F2"/>
    <mergeCell ref="A3:A6"/>
    <mergeCell ref="B3:B4"/>
    <mergeCell ref="C3:C6"/>
    <mergeCell ref="D3:D6"/>
    <mergeCell ref="E3:E6"/>
    <mergeCell ref="F3:F6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pane xSplit="1" ySplit="5" topLeftCell="B48" activePane="bottomRight" state="frozen"/>
      <selection activeCell="I69" sqref="I69"/>
      <selection pane="topRight" activeCell="I69" sqref="I69"/>
      <selection pane="bottomLeft" activeCell="I69" sqref="I69"/>
      <selection pane="bottomRight" activeCell="B54" sqref="B54"/>
    </sheetView>
  </sheetViews>
  <sheetFormatPr defaultRowHeight="13.5" x14ac:dyDescent="0.15"/>
  <cols>
    <col min="1" max="1" width="12.5" bestFit="1" customWidth="1"/>
    <col min="9" max="9" width="16.5" customWidth="1"/>
    <col min="10" max="10" width="13.75" customWidth="1"/>
  </cols>
  <sheetData>
    <row r="1" spans="1:12" x14ac:dyDescent="0.15">
      <c r="A1" s="67" t="s">
        <v>76</v>
      </c>
      <c r="B1" s="67"/>
      <c r="C1" s="67"/>
      <c r="D1" s="67"/>
      <c r="E1" s="67"/>
      <c r="F1" s="67"/>
      <c r="G1" s="67"/>
      <c r="H1" s="67"/>
      <c r="I1" s="67"/>
    </row>
    <row r="2" spans="1:12" x14ac:dyDescent="0.15">
      <c r="A2" s="67"/>
      <c r="B2" s="67"/>
      <c r="C2" s="67"/>
      <c r="D2" s="67"/>
      <c r="E2" s="67"/>
      <c r="F2" s="67"/>
      <c r="G2" s="67"/>
      <c r="H2" s="67"/>
      <c r="I2" s="67"/>
    </row>
    <row r="3" spans="1:12" ht="24" x14ac:dyDescent="0.15">
      <c r="A3" s="68" t="s">
        <v>1</v>
      </c>
      <c r="B3" s="36" t="s">
        <v>77</v>
      </c>
      <c r="C3" s="36" t="s">
        <v>77</v>
      </c>
      <c r="D3" s="36" t="s">
        <v>78</v>
      </c>
      <c r="E3" s="36" t="s">
        <v>79</v>
      </c>
      <c r="F3" s="68" t="s">
        <v>4</v>
      </c>
      <c r="G3" s="68" t="s">
        <v>5</v>
      </c>
      <c r="H3" s="69" t="s">
        <v>6</v>
      </c>
      <c r="I3" s="69" t="s">
        <v>7</v>
      </c>
    </row>
    <row r="4" spans="1:12" ht="51" customHeight="1" x14ac:dyDescent="0.15">
      <c r="A4" s="68"/>
      <c r="B4" s="36" t="s">
        <v>80</v>
      </c>
      <c r="C4" s="36" t="s">
        <v>81</v>
      </c>
      <c r="D4" s="36" t="s">
        <v>82</v>
      </c>
      <c r="E4" s="36" t="s">
        <v>83</v>
      </c>
      <c r="F4" s="68"/>
      <c r="G4" s="68"/>
      <c r="H4" s="69"/>
      <c r="I4" s="69"/>
    </row>
    <row r="5" spans="1:12" ht="28.5" customHeight="1" x14ac:dyDescent="0.15">
      <c r="A5" s="68"/>
      <c r="B5" s="36">
        <v>65.900000000000006</v>
      </c>
      <c r="C5" s="36">
        <v>39.799999999999997</v>
      </c>
      <c r="D5" s="36">
        <v>42.9</v>
      </c>
      <c r="E5" s="36">
        <v>45</v>
      </c>
      <c r="F5" s="68"/>
      <c r="G5" s="68"/>
      <c r="H5" s="69"/>
      <c r="I5" s="69"/>
      <c r="J5" s="45"/>
      <c r="K5" s="46"/>
      <c r="L5" s="44"/>
    </row>
    <row r="6" spans="1:12" ht="20.100000000000001" customHeight="1" x14ac:dyDescent="0.15">
      <c r="A6" s="40" t="s">
        <v>84</v>
      </c>
      <c r="B6" s="40">
        <v>37</v>
      </c>
      <c r="C6" s="40">
        <v>37</v>
      </c>
      <c r="D6" s="40">
        <v>15</v>
      </c>
      <c r="E6" s="40">
        <v>22</v>
      </c>
      <c r="F6" s="40">
        <f>$B$5*B6+$C$5*C6+$D$5*D6+$E$5*E6</f>
        <v>5544.4</v>
      </c>
      <c r="G6" s="40">
        <f>F6*0.8</f>
        <v>4435.5199999999995</v>
      </c>
      <c r="H6" s="40"/>
      <c r="I6" s="40"/>
    </row>
    <row r="7" spans="1:12" ht="20.100000000000001" customHeight="1" x14ac:dyDescent="0.15">
      <c r="A7" s="40" t="s">
        <v>85</v>
      </c>
      <c r="B7" s="40">
        <v>22</v>
      </c>
      <c r="C7" s="40">
        <v>22</v>
      </c>
      <c r="D7" s="40">
        <v>10</v>
      </c>
      <c r="E7" s="40">
        <v>12</v>
      </c>
      <c r="F7" s="40">
        <f t="shared" ref="F7:F70" si="0">$B$5*B7+$C$5*C7+$D$5*D7+$E$5*E7</f>
        <v>3294.4</v>
      </c>
      <c r="G7" s="40">
        <f t="shared" ref="G7:G70" si="1">F7*0.8</f>
        <v>2635.5200000000004</v>
      </c>
      <c r="H7" s="40"/>
      <c r="I7" s="40"/>
    </row>
    <row r="8" spans="1:12" ht="20.100000000000001" customHeight="1" x14ac:dyDescent="0.15">
      <c r="A8" s="40" t="s">
        <v>86</v>
      </c>
      <c r="B8" s="40">
        <v>25</v>
      </c>
      <c r="C8" s="40">
        <v>25</v>
      </c>
      <c r="D8" s="40">
        <v>16</v>
      </c>
      <c r="E8" s="40">
        <v>9</v>
      </c>
      <c r="F8" s="40">
        <f t="shared" si="0"/>
        <v>3733.9</v>
      </c>
      <c r="G8" s="40">
        <f t="shared" si="1"/>
        <v>2987.1200000000003</v>
      </c>
      <c r="H8" s="40"/>
      <c r="I8" s="40"/>
    </row>
    <row r="9" spans="1:12" ht="20.100000000000001" customHeight="1" x14ac:dyDescent="0.15">
      <c r="A9" s="40" t="s">
        <v>87</v>
      </c>
      <c r="B9" s="40">
        <v>21</v>
      </c>
      <c r="C9" s="40">
        <v>21</v>
      </c>
      <c r="D9" s="40">
        <v>13</v>
      </c>
      <c r="E9" s="40">
        <v>8</v>
      </c>
      <c r="F9" s="40">
        <f t="shared" si="0"/>
        <v>3137.3999999999996</v>
      </c>
      <c r="G9" s="40">
        <f t="shared" si="1"/>
        <v>2509.92</v>
      </c>
      <c r="H9" s="40"/>
      <c r="I9" s="40"/>
    </row>
    <row r="10" spans="1:12" ht="20.100000000000001" customHeight="1" x14ac:dyDescent="0.15">
      <c r="A10" s="40" t="s">
        <v>88</v>
      </c>
      <c r="B10" s="40">
        <v>30</v>
      </c>
      <c r="C10" s="40">
        <v>30</v>
      </c>
      <c r="D10" s="40">
        <v>19</v>
      </c>
      <c r="E10" s="40">
        <v>11</v>
      </c>
      <c r="F10" s="40">
        <f t="shared" si="0"/>
        <v>4481.1000000000004</v>
      </c>
      <c r="G10" s="40">
        <f t="shared" si="1"/>
        <v>3584.8800000000006</v>
      </c>
      <c r="H10" s="40"/>
      <c r="I10" s="40"/>
    </row>
    <row r="11" spans="1:12" ht="20.100000000000001" customHeight="1" x14ac:dyDescent="0.15">
      <c r="A11" s="40" t="s">
        <v>89</v>
      </c>
      <c r="B11" s="40">
        <v>17</v>
      </c>
      <c r="C11" s="40">
        <v>17</v>
      </c>
      <c r="D11" s="40">
        <v>0</v>
      </c>
      <c r="E11" s="40">
        <v>17</v>
      </c>
      <c r="F11" s="40">
        <f t="shared" si="0"/>
        <v>2561.9</v>
      </c>
      <c r="G11" s="40">
        <f t="shared" si="1"/>
        <v>2049.52</v>
      </c>
      <c r="H11" s="40"/>
      <c r="I11" s="40"/>
    </row>
    <row r="12" spans="1:12" ht="20.100000000000001" customHeight="1" x14ac:dyDescent="0.15">
      <c r="A12" s="40" t="s">
        <v>90</v>
      </c>
      <c r="B12" s="40">
        <v>17</v>
      </c>
      <c r="C12" s="40">
        <v>17</v>
      </c>
      <c r="D12" s="40">
        <v>0</v>
      </c>
      <c r="E12" s="40">
        <v>17</v>
      </c>
      <c r="F12" s="40">
        <f t="shared" si="0"/>
        <v>2561.9</v>
      </c>
      <c r="G12" s="40">
        <f t="shared" si="1"/>
        <v>2049.52</v>
      </c>
      <c r="H12" s="40"/>
      <c r="I12" s="40"/>
    </row>
    <row r="13" spans="1:12" ht="20.100000000000001" customHeight="1" x14ac:dyDescent="0.15">
      <c r="A13" s="40" t="s">
        <v>91</v>
      </c>
      <c r="B13" s="40">
        <v>35</v>
      </c>
      <c r="C13" s="40">
        <v>35</v>
      </c>
      <c r="D13" s="40">
        <v>14</v>
      </c>
      <c r="E13" s="40">
        <v>21</v>
      </c>
      <c r="F13" s="40">
        <f t="shared" si="0"/>
        <v>5245.1</v>
      </c>
      <c r="G13" s="40">
        <f t="shared" si="1"/>
        <v>4196.0800000000008</v>
      </c>
      <c r="H13" s="40"/>
      <c r="I13" s="40"/>
    </row>
    <row r="14" spans="1:12" ht="20.100000000000001" customHeight="1" x14ac:dyDescent="0.15">
      <c r="A14" s="40" t="s">
        <v>92</v>
      </c>
      <c r="B14" s="40">
        <v>32</v>
      </c>
      <c r="C14" s="40">
        <v>32</v>
      </c>
      <c r="D14" s="40">
        <v>15</v>
      </c>
      <c r="E14" s="40">
        <v>17</v>
      </c>
      <c r="F14" s="40">
        <f t="shared" si="0"/>
        <v>4790.8999999999996</v>
      </c>
      <c r="G14" s="40">
        <f t="shared" si="1"/>
        <v>3832.72</v>
      </c>
      <c r="H14" s="40"/>
      <c r="I14" s="40"/>
    </row>
    <row r="15" spans="1:12" ht="20.100000000000001" customHeight="1" x14ac:dyDescent="0.15">
      <c r="A15" s="40" t="s">
        <v>93</v>
      </c>
      <c r="B15" s="40">
        <v>30</v>
      </c>
      <c r="C15" s="40">
        <v>30</v>
      </c>
      <c r="D15" s="40">
        <v>8</v>
      </c>
      <c r="E15" s="40">
        <v>22</v>
      </c>
      <c r="F15" s="40">
        <f t="shared" si="0"/>
        <v>4504.2</v>
      </c>
      <c r="G15" s="40">
        <f t="shared" si="1"/>
        <v>3603.36</v>
      </c>
      <c r="H15" s="40"/>
      <c r="I15" s="40"/>
    </row>
    <row r="16" spans="1:12" ht="20.100000000000001" customHeight="1" x14ac:dyDescent="0.15">
      <c r="A16" s="40" t="s">
        <v>94</v>
      </c>
      <c r="B16" s="40">
        <v>32</v>
      </c>
      <c r="C16" s="40">
        <v>32</v>
      </c>
      <c r="D16" s="40">
        <v>9</v>
      </c>
      <c r="E16" s="40">
        <v>23</v>
      </c>
      <c r="F16" s="40">
        <f t="shared" si="0"/>
        <v>4803.5</v>
      </c>
      <c r="G16" s="40">
        <f t="shared" si="1"/>
        <v>3842.8</v>
      </c>
      <c r="H16" s="40"/>
      <c r="I16" s="40"/>
    </row>
    <row r="17" spans="1:9" ht="20.100000000000001" customHeight="1" x14ac:dyDescent="0.15">
      <c r="A17" s="40" t="s">
        <v>95</v>
      </c>
      <c r="B17" s="40">
        <v>29</v>
      </c>
      <c r="C17" s="40">
        <v>29</v>
      </c>
      <c r="D17" s="40">
        <v>8</v>
      </c>
      <c r="E17" s="40">
        <v>21</v>
      </c>
      <c r="F17" s="40">
        <f t="shared" si="0"/>
        <v>4353.5</v>
      </c>
      <c r="G17" s="40">
        <f t="shared" si="1"/>
        <v>3482.8</v>
      </c>
      <c r="H17" s="40"/>
      <c r="I17" s="40"/>
    </row>
    <row r="18" spans="1:9" ht="20.100000000000001" customHeight="1" x14ac:dyDescent="0.15">
      <c r="A18" s="40" t="s">
        <v>96</v>
      </c>
      <c r="B18" s="40">
        <v>36</v>
      </c>
      <c r="C18" s="40">
        <v>36</v>
      </c>
      <c r="D18" s="40">
        <v>6</v>
      </c>
      <c r="E18" s="40">
        <v>30</v>
      </c>
      <c r="F18" s="40">
        <f t="shared" si="0"/>
        <v>5412.6</v>
      </c>
      <c r="G18" s="40">
        <f t="shared" si="1"/>
        <v>4330.0800000000008</v>
      </c>
      <c r="H18" s="40"/>
      <c r="I18" s="40"/>
    </row>
    <row r="19" spans="1:9" ht="20.100000000000001" customHeight="1" x14ac:dyDescent="0.15">
      <c r="A19" s="40" t="s">
        <v>97</v>
      </c>
      <c r="B19" s="40">
        <v>41</v>
      </c>
      <c r="C19" s="40">
        <v>41</v>
      </c>
      <c r="D19" s="40">
        <v>18</v>
      </c>
      <c r="E19" s="40">
        <v>23</v>
      </c>
      <c r="F19" s="40">
        <f t="shared" si="0"/>
        <v>6140.9</v>
      </c>
      <c r="G19" s="40">
        <f t="shared" si="1"/>
        <v>4912.72</v>
      </c>
      <c r="H19" s="40"/>
      <c r="I19" s="40"/>
    </row>
    <row r="20" spans="1:9" ht="20.100000000000001" customHeight="1" x14ac:dyDescent="0.15">
      <c r="A20" s="40" t="s">
        <v>98</v>
      </c>
      <c r="B20" s="40">
        <v>24</v>
      </c>
      <c r="C20" s="40">
        <v>24</v>
      </c>
      <c r="D20" s="40">
        <v>4</v>
      </c>
      <c r="E20" s="40">
        <v>19</v>
      </c>
      <c r="F20" s="40">
        <f t="shared" si="0"/>
        <v>3563.4</v>
      </c>
      <c r="G20" s="40">
        <f t="shared" si="1"/>
        <v>2850.7200000000003</v>
      </c>
      <c r="H20" s="40"/>
      <c r="I20" s="40"/>
    </row>
    <row r="21" spans="1:9" ht="20.100000000000001" customHeight="1" x14ac:dyDescent="0.15">
      <c r="A21" s="40" t="s">
        <v>99</v>
      </c>
      <c r="B21" s="40">
        <v>24</v>
      </c>
      <c r="C21" s="40">
        <v>24</v>
      </c>
      <c r="D21" s="40">
        <v>0</v>
      </c>
      <c r="E21" s="40">
        <v>24</v>
      </c>
      <c r="F21" s="40">
        <f t="shared" si="0"/>
        <v>3616.8</v>
      </c>
      <c r="G21" s="40">
        <f t="shared" si="1"/>
        <v>2893.4400000000005</v>
      </c>
      <c r="H21" s="40"/>
      <c r="I21" s="40"/>
    </row>
    <row r="22" spans="1:9" ht="20.100000000000001" customHeight="1" x14ac:dyDescent="0.15">
      <c r="A22" s="40" t="s">
        <v>100</v>
      </c>
      <c r="B22" s="40">
        <v>21</v>
      </c>
      <c r="C22" s="40">
        <v>21</v>
      </c>
      <c r="D22" s="40">
        <v>1</v>
      </c>
      <c r="E22" s="40">
        <v>20</v>
      </c>
      <c r="F22" s="40">
        <f t="shared" si="0"/>
        <v>3162.6</v>
      </c>
      <c r="G22" s="40">
        <f t="shared" si="1"/>
        <v>2530.08</v>
      </c>
      <c r="H22" s="40"/>
      <c r="I22" s="40"/>
    </row>
    <row r="23" spans="1:9" ht="20.100000000000001" customHeight="1" x14ac:dyDescent="0.15">
      <c r="A23" s="40" t="s">
        <v>101</v>
      </c>
      <c r="B23" s="40">
        <v>26</v>
      </c>
      <c r="C23" s="40">
        <v>26</v>
      </c>
      <c r="D23" s="40">
        <v>19</v>
      </c>
      <c r="E23" s="40">
        <v>7</v>
      </c>
      <c r="F23" s="40">
        <f t="shared" si="0"/>
        <v>3878.2999999999997</v>
      </c>
      <c r="G23" s="40">
        <f t="shared" si="1"/>
        <v>3102.64</v>
      </c>
      <c r="H23" s="40"/>
      <c r="I23" s="40"/>
    </row>
    <row r="24" spans="1:9" ht="20.100000000000001" customHeight="1" x14ac:dyDescent="0.15">
      <c r="A24" s="40" t="s">
        <v>102</v>
      </c>
      <c r="B24" s="40">
        <v>20</v>
      </c>
      <c r="C24" s="40">
        <v>20</v>
      </c>
      <c r="D24" s="40">
        <v>8</v>
      </c>
      <c r="E24" s="40">
        <v>12</v>
      </c>
      <c r="F24" s="40">
        <f t="shared" si="0"/>
        <v>2997.2</v>
      </c>
      <c r="G24" s="40">
        <f t="shared" si="1"/>
        <v>2397.7599999999998</v>
      </c>
      <c r="H24" s="40"/>
      <c r="I24" s="40"/>
    </row>
    <row r="25" spans="1:9" ht="20.100000000000001" customHeight="1" x14ac:dyDescent="0.15">
      <c r="A25" s="40" t="s">
        <v>103</v>
      </c>
      <c r="B25" s="40">
        <v>28</v>
      </c>
      <c r="C25" s="40">
        <v>28</v>
      </c>
      <c r="D25" s="40">
        <v>10</v>
      </c>
      <c r="E25" s="40">
        <v>18</v>
      </c>
      <c r="F25" s="40">
        <f t="shared" si="0"/>
        <v>4198.6000000000004</v>
      </c>
      <c r="G25" s="40">
        <f t="shared" si="1"/>
        <v>3358.8800000000006</v>
      </c>
      <c r="H25" s="40"/>
      <c r="I25" s="40"/>
    </row>
    <row r="26" spans="1:9" ht="20.100000000000001" customHeight="1" x14ac:dyDescent="0.15">
      <c r="A26" s="40" t="s">
        <v>104</v>
      </c>
      <c r="B26" s="40">
        <v>30</v>
      </c>
      <c r="C26" s="40">
        <v>30</v>
      </c>
      <c r="D26" s="40">
        <v>11</v>
      </c>
      <c r="E26" s="40">
        <v>19</v>
      </c>
      <c r="F26" s="40">
        <f t="shared" si="0"/>
        <v>4497.8999999999996</v>
      </c>
      <c r="G26" s="40">
        <f t="shared" si="1"/>
        <v>3598.3199999999997</v>
      </c>
      <c r="H26" s="40"/>
      <c r="I26" s="40"/>
    </row>
    <row r="27" spans="1:9" ht="20.100000000000001" customHeight="1" x14ac:dyDescent="0.15">
      <c r="A27" s="40" t="s">
        <v>105</v>
      </c>
      <c r="B27" s="40">
        <v>33</v>
      </c>
      <c r="C27" s="40">
        <v>33</v>
      </c>
      <c r="D27" s="40">
        <v>15</v>
      </c>
      <c r="E27" s="40">
        <v>18</v>
      </c>
      <c r="F27" s="40">
        <f t="shared" si="0"/>
        <v>4941.6000000000004</v>
      </c>
      <c r="G27" s="40">
        <f t="shared" si="1"/>
        <v>3953.2800000000007</v>
      </c>
      <c r="H27" s="40"/>
      <c r="I27" s="40"/>
    </row>
    <row r="28" spans="1:9" ht="20.100000000000001" customHeight="1" x14ac:dyDescent="0.15">
      <c r="A28" s="40" t="s">
        <v>106</v>
      </c>
      <c r="B28" s="40">
        <v>34</v>
      </c>
      <c r="C28" s="40">
        <v>34</v>
      </c>
      <c r="D28" s="40">
        <v>23</v>
      </c>
      <c r="E28" s="40">
        <v>11</v>
      </c>
      <c r="F28" s="40">
        <f t="shared" si="0"/>
        <v>5075.5</v>
      </c>
      <c r="G28" s="40">
        <f t="shared" si="1"/>
        <v>4060.4</v>
      </c>
      <c r="H28" s="40"/>
      <c r="I28" s="40"/>
    </row>
    <row r="29" spans="1:9" ht="20.100000000000001" customHeight="1" x14ac:dyDescent="0.15">
      <c r="A29" s="40" t="s">
        <v>107</v>
      </c>
      <c r="B29" s="40">
        <v>34</v>
      </c>
      <c r="C29" s="40">
        <v>34</v>
      </c>
      <c r="D29" s="40">
        <v>6</v>
      </c>
      <c r="E29" s="40">
        <v>28</v>
      </c>
      <c r="F29" s="40">
        <f t="shared" si="0"/>
        <v>5111.2000000000007</v>
      </c>
      <c r="G29" s="40">
        <f t="shared" si="1"/>
        <v>4088.9600000000009</v>
      </c>
      <c r="H29" s="40"/>
      <c r="I29" s="40"/>
    </row>
    <row r="30" spans="1:9" ht="20.100000000000001" customHeight="1" x14ac:dyDescent="0.15">
      <c r="A30" s="40" t="s">
        <v>108</v>
      </c>
      <c r="B30" s="40">
        <v>27</v>
      </c>
      <c r="C30" s="40">
        <v>27</v>
      </c>
      <c r="D30" s="40">
        <v>15</v>
      </c>
      <c r="E30" s="40">
        <v>12</v>
      </c>
      <c r="F30" s="40">
        <f t="shared" si="0"/>
        <v>4037.4</v>
      </c>
      <c r="G30" s="40">
        <f t="shared" si="1"/>
        <v>3229.92</v>
      </c>
      <c r="H30" s="40"/>
      <c r="I30" s="40"/>
    </row>
    <row r="31" spans="1:9" ht="20.100000000000001" customHeight="1" x14ac:dyDescent="0.15">
      <c r="A31" s="40" t="s">
        <v>109</v>
      </c>
      <c r="B31" s="40">
        <v>24</v>
      </c>
      <c r="C31" s="40">
        <v>24</v>
      </c>
      <c r="D31" s="40">
        <v>11</v>
      </c>
      <c r="E31" s="40">
        <v>13</v>
      </c>
      <c r="F31" s="40">
        <f t="shared" si="0"/>
        <v>3593.7000000000003</v>
      </c>
      <c r="G31" s="40">
        <f t="shared" si="1"/>
        <v>2874.9600000000005</v>
      </c>
      <c r="H31" s="40"/>
      <c r="I31" s="40"/>
    </row>
    <row r="32" spans="1:9" ht="20.100000000000001" customHeight="1" x14ac:dyDescent="0.15">
      <c r="A32" s="40" t="s">
        <v>110</v>
      </c>
      <c r="B32" s="40">
        <v>15</v>
      </c>
      <c r="C32" s="40">
        <v>15</v>
      </c>
      <c r="D32" s="40">
        <v>4</v>
      </c>
      <c r="E32" s="40">
        <v>11</v>
      </c>
      <c r="F32" s="40">
        <f t="shared" si="0"/>
        <v>2252.1</v>
      </c>
      <c r="G32" s="40">
        <f t="shared" si="1"/>
        <v>1801.68</v>
      </c>
      <c r="H32" s="40"/>
      <c r="I32" s="40"/>
    </row>
    <row r="33" spans="1:9" ht="20.100000000000001" customHeight="1" x14ac:dyDescent="0.15">
      <c r="A33" s="40" t="s">
        <v>111</v>
      </c>
      <c r="B33" s="40">
        <v>21</v>
      </c>
      <c r="C33" s="40">
        <v>21</v>
      </c>
      <c r="D33" s="40">
        <v>12</v>
      </c>
      <c r="E33" s="40">
        <v>9</v>
      </c>
      <c r="F33" s="40">
        <f t="shared" si="0"/>
        <v>3139.5</v>
      </c>
      <c r="G33" s="40">
        <f t="shared" si="1"/>
        <v>2511.6000000000004</v>
      </c>
      <c r="H33" s="40"/>
      <c r="I33" s="40"/>
    </row>
    <row r="34" spans="1:9" ht="20.100000000000001" customHeight="1" x14ac:dyDescent="0.15">
      <c r="A34" s="40" t="s">
        <v>112</v>
      </c>
      <c r="B34" s="40">
        <v>23</v>
      </c>
      <c r="C34" s="40">
        <v>23</v>
      </c>
      <c r="D34" s="40">
        <v>14</v>
      </c>
      <c r="E34" s="40">
        <v>9</v>
      </c>
      <c r="F34" s="40">
        <f t="shared" si="0"/>
        <v>3436.7</v>
      </c>
      <c r="G34" s="40">
        <f t="shared" si="1"/>
        <v>2749.36</v>
      </c>
      <c r="H34" s="40"/>
      <c r="I34" s="40"/>
    </row>
    <row r="35" spans="1:9" ht="20.100000000000001" customHeight="1" x14ac:dyDescent="0.15">
      <c r="A35" s="40" t="s">
        <v>113</v>
      </c>
      <c r="B35" s="40">
        <v>10</v>
      </c>
      <c r="C35" s="40">
        <v>10</v>
      </c>
      <c r="D35" s="40">
        <v>5</v>
      </c>
      <c r="E35" s="40">
        <v>5</v>
      </c>
      <c r="F35" s="40">
        <f t="shared" si="0"/>
        <v>1496.5</v>
      </c>
      <c r="G35" s="40">
        <f t="shared" si="1"/>
        <v>1197.2</v>
      </c>
      <c r="H35" s="40"/>
      <c r="I35" s="40"/>
    </row>
    <row r="36" spans="1:9" ht="20.100000000000001" customHeight="1" x14ac:dyDescent="0.15">
      <c r="A36" s="40" t="s">
        <v>114</v>
      </c>
      <c r="B36" s="40">
        <v>25</v>
      </c>
      <c r="C36" s="40">
        <v>25</v>
      </c>
      <c r="D36" s="40">
        <v>7</v>
      </c>
      <c r="E36" s="40">
        <v>18</v>
      </c>
      <c r="F36" s="40">
        <f t="shared" si="0"/>
        <v>3752.8</v>
      </c>
      <c r="G36" s="40">
        <f t="shared" si="1"/>
        <v>3002.2400000000002</v>
      </c>
      <c r="H36" s="40"/>
      <c r="I36" s="40"/>
    </row>
    <row r="37" spans="1:9" ht="20.100000000000001" customHeight="1" x14ac:dyDescent="0.15">
      <c r="A37" s="40" t="s">
        <v>115</v>
      </c>
      <c r="B37" s="40">
        <v>28</v>
      </c>
      <c r="C37" s="40">
        <v>28</v>
      </c>
      <c r="D37" s="40">
        <v>8</v>
      </c>
      <c r="E37" s="40">
        <v>20</v>
      </c>
      <c r="F37" s="40">
        <f t="shared" si="0"/>
        <v>4202.8</v>
      </c>
      <c r="G37" s="40">
        <f t="shared" si="1"/>
        <v>3362.2400000000002</v>
      </c>
      <c r="H37" s="40"/>
      <c r="I37" s="40"/>
    </row>
    <row r="38" spans="1:9" ht="20.100000000000001" customHeight="1" x14ac:dyDescent="0.15">
      <c r="A38" s="40" t="s">
        <v>116</v>
      </c>
      <c r="B38" s="40">
        <v>26</v>
      </c>
      <c r="C38" s="40">
        <v>26</v>
      </c>
      <c r="D38" s="40">
        <v>9</v>
      </c>
      <c r="E38" s="40">
        <v>17</v>
      </c>
      <c r="F38" s="40">
        <f t="shared" si="0"/>
        <v>3899.2999999999997</v>
      </c>
      <c r="G38" s="40">
        <f t="shared" si="1"/>
        <v>3119.44</v>
      </c>
      <c r="H38" s="40"/>
      <c r="I38" s="40"/>
    </row>
    <row r="39" spans="1:9" ht="20.100000000000001" customHeight="1" x14ac:dyDescent="0.15">
      <c r="A39" s="40" t="s">
        <v>117</v>
      </c>
      <c r="B39" s="40">
        <v>23</v>
      </c>
      <c r="C39" s="40">
        <v>23</v>
      </c>
      <c r="D39" s="40">
        <v>6</v>
      </c>
      <c r="E39" s="40">
        <v>17</v>
      </c>
      <c r="F39" s="40">
        <f t="shared" si="0"/>
        <v>3453.5</v>
      </c>
      <c r="G39" s="40">
        <f t="shared" si="1"/>
        <v>2762.8</v>
      </c>
      <c r="H39" s="40"/>
      <c r="I39" s="40"/>
    </row>
    <row r="40" spans="1:9" ht="20.100000000000001" customHeight="1" x14ac:dyDescent="0.15">
      <c r="A40" s="40" t="s">
        <v>118</v>
      </c>
      <c r="B40" s="40">
        <v>33</v>
      </c>
      <c r="C40" s="40">
        <v>33</v>
      </c>
      <c r="D40" s="40">
        <v>11</v>
      </c>
      <c r="E40" s="40">
        <v>22</v>
      </c>
      <c r="F40" s="40">
        <f t="shared" si="0"/>
        <v>4950</v>
      </c>
      <c r="G40" s="40">
        <f t="shared" si="1"/>
        <v>3960</v>
      </c>
      <c r="H40" s="40"/>
      <c r="I40" s="40"/>
    </row>
    <row r="41" spans="1:9" ht="20.100000000000001" customHeight="1" x14ac:dyDescent="0.15">
      <c r="A41" s="40" t="s">
        <v>119</v>
      </c>
      <c r="B41" s="40">
        <v>18</v>
      </c>
      <c r="C41" s="40">
        <v>18</v>
      </c>
      <c r="D41" s="40">
        <v>5</v>
      </c>
      <c r="E41" s="40">
        <v>13</v>
      </c>
      <c r="F41" s="40">
        <f t="shared" si="0"/>
        <v>2702.1</v>
      </c>
      <c r="G41" s="40">
        <f t="shared" si="1"/>
        <v>2161.6799999999998</v>
      </c>
      <c r="H41" s="40"/>
      <c r="I41" s="40"/>
    </row>
    <row r="42" spans="1:9" ht="20.100000000000001" customHeight="1" x14ac:dyDescent="0.15">
      <c r="A42" s="40" t="s">
        <v>120</v>
      </c>
      <c r="B42" s="40">
        <v>25</v>
      </c>
      <c r="C42" s="40">
        <v>25</v>
      </c>
      <c r="D42" s="40">
        <v>4</v>
      </c>
      <c r="E42" s="40">
        <v>21</v>
      </c>
      <c r="F42" s="40">
        <f t="shared" si="0"/>
        <v>3759.1</v>
      </c>
      <c r="G42" s="40">
        <f t="shared" si="1"/>
        <v>3007.28</v>
      </c>
      <c r="H42" s="40"/>
      <c r="I42" s="40"/>
    </row>
    <row r="43" spans="1:9" ht="20.100000000000001" customHeight="1" x14ac:dyDescent="0.15">
      <c r="A43" s="40" t="s">
        <v>121</v>
      </c>
      <c r="B43" s="40">
        <v>18</v>
      </c>
      <c r="C43" s="40">
        <v>18</v>
      </c>
      <c r="D43" s="40">
        <v>4</v>
      </c>
      <c r="E43" s="40">
        <v>14</v>
      </c>
      <c r="F43" s="40">
        <f t="shared" si="0"/>
        <v>2704.2</v>
      </c>
      <c r="G43" s="40">
        <f t="shared" si="1"/>
        <v>2163.36</v>
      </c>
      <c r="H43" s="40"/>
      <c r="I43" s="40"/>
    </row>
    <row r="44" spans="1:9" ht="20.100000000000001" customHeight="1" x14ac:dyDescent="0.15">
      <c r="A44" s="40" t="s">
        <v>122</v>
      </c>
      <c r="B44" s="40">
        <v>26</v>
      </c>
      <c r="C44" s="40">
        <v>26</v>
      </c>
      <c r="D44" s="40">
        <v>13</v>
      </c>
      <c r="E44" s="40">
        <v>13</v>
      </c>
      <c r="F44" s="40">
        <f t="shared" si="0"/>
        <v>3890.8999999999996</v>
      </c>
      <c r="G44" s="40">
        <f t="shared" si="1"/>
        <v>3112.72</v>
      </c>
      <c r="H44" s="40"/>
      <c r="I44" s="40"/>
    </row>
    <row r="45" spans="1:9" ht="20.100000000000001" customHeight="1" x14ac:dyDescent="0.15">
      <c r="A45" s="40" t="s">
        <v>123</v>
      </c>
      <c r="B45" s="40">
        <v>23</v>
      </c>
      <c r="C45" s="40">
        <v>23</v>
      </c>
      <c r="D45" s="40">
        <v>12</v>
      </c>
      <c r="E45" s="40">
        <v>11</v>
      </c>
      <c r="F45" s="40">
        <f t="shared" si="0"/>
        <v>3440.8999999999996</v>
      </c>
      <c r="G45" s="40">
        <f t="shared" si="1"/>
        <v>2752.72</v>
      </c>
      <c r="H45" s="40"/>
      <c r="I45" s="40"/>
    </row>
    <row r="46" spans="1:9" ht="20.100000000000001" customHeight="1" x14ac:dyDescent="0.15">
      <c r="A46" s="40" t="s">
        <v>124</v>
      </c>
      <c r="B46" s="40">
        <v>27</v>
      </c>
      <c r="C46" s="40">
        <v>27</v>
      </c>
      <c r="D46" s="40">
        <v>15</v>
      </c>
      <c r="E46" s="40">
        <v>12</v>
      </c>
      <c r="F46" s="40">
        <f t="shared" si="0"/>
        <v>4037.4</v>
      </c>
      <c r="G46" s="40">
        <f t="shared" si="1"/>
        <v>3229.92</v>
      </c>
      <c r="H46" s="40"/>
      <c r="I46" s="40"/>
    </row>
    <row r="47" spans="1:9" ht="20.100000000000001" customHeight="1" x14ac:dyDescent="0.15">
      <c r="A47" s="40" t="s">
        <v>125</v>
      </c>
      <c r="B47" s="40">
        <v>26</v>
      </c>
      <c r="C47" s="40">
        <v>26</v>
      </c>
      <c r="D47" s="40">
        <v>10</v>
      </c>
      <c r="E47" s="40">
        <v>16</v>
      </c>
      <c r="F47" s="40">
        <f t="shared" si="0"/>
        <v>3897.2</v>
      </c>
      <c r="G47" s="40">
        <f t="shared" si="1"/>
        <v>3117.76</v>
      </c>
      <c r="H47" s="40"/>
      <c r="I47" s="40"/>
    </row>
    <row r="48" spans="1:9" ht="20.100000000000001" customHeight="1" x14ac:dyDescent="0.15">
      <c r="A48" s="40" t="s">
        <v>126</v>
      </c>
      <c r="B48" s="40">
        <v>27</v>
      </c>
      <c r="C48" s="40">
        <v>27</v>
      </c>
      <c r="D48" s="40">
        <v>22</v>
      </c>
      <c r="E48" s="40">
        <v>5</v>
      </c>
      <c r="F48" s="40">
        <f t="shared" si="0"/>
        <v>4022.7</v>
      </c>
      <c r="G48" s="40">
        <f t="shared" si="1"/>
        <v>3218.16</v>
      </c>
      <c r="H48" s="40"/>
      <c r="I48" s="40"/>
    </row>
    <row r="49" spans="1:12" ht="20.100000000000001" customHeight="1" x14ac:dyDescent="0.15">
      <c r="A49" s="40" t="s">
        <v>127</v>
      </c>
      <c r="B49" s="40">
        <v>22</v>
      </c>
      <c r="C49" s="40">
        <v>22</v>
      </c>
      <c r="D49" s="40">
        <v>14</v>
      </c>
      <c r="E49" s="40">
        <v>8</v>
      </c>
      <c r="F49" s="40">
        <f t="shared" si="0"/>
        <v>3286</v>
      </c>
      <c r="G49" s="40">
        <f t="shared" si="1"/>
        <v>2628.8</v>
      </c>
      <c r="H49" s="40"/>
      <c r="I49" s="40"/>
    </row>
    <row r="50" spans="1:12" ht="20.100000000000001" customHeight="1" x14ac:dyDescent="0.15">
      <c r="A50" s="40" t="s">
        <v>128</v>
      </c>
      <c r="B50" s="40">
        <v>20</v>
      </c>
      <c r="C50" s="40">
        <v>20</v>
      </c>
      <c r="D50" s="40">
        <v>9</v>
      </c>
      <c r="E50" s="40">
        <v>11</v>
      </c>
      <c r="F50" s="40">
        <f t="shared" si="0"/>
        <v>2995.1</v>
      </c>
      <c r="G50" s="40">
        <f t="shared" si="1"/>
        <v>2396.08</v>
      </c>
      <c r="H50" s="40"/>
      <c r="I50" s="40"/>
    </row>
    <row r="51" spans="1:12" ht="20.100000000000001" customHeight="1" x14ac:dyDescent="0.15">
      <c r="A51" s="40" t="s">
        <v>129</v>
      </c>
      <c r="B51" s="40">
        <v>15</v>
      </c>
      <c r="C51" s="40">
        <v>15</v>
      </c>
      <c r="D51" s="40">
        <v>6</v>
      </c>
      <c r="E51" s="40">
        <v>9</v>
      </c>
      <c r="F51" s="40">
        <f t="shared" si="0"/>
        <v>2247.9</v>
      </c>
      <c r="G51" s="40">
        <f t="shared" si="1"/>
        <v>1798.3200000000002</v>
      </c>
      <c r="H51" s="40"/>
      <c r="I51" s="40"/>
    </row>
    <row r="52" spans="1:12" ht="20.100000000000001" customHeight="1" x14ac:dyDescent="0.15">
      <c r="A52" s="40" t="s">
        <v>130</v>
      </c>
      <c r="B52" s="40">
        <v>23</v>
      </c>
      <c r="C52" s="40">
        <v>23</v>
      </c>
      <c r="D52" s="40">
        <v>12</v>
      </c>
      <c r="E52" s="40">
        <v>11</v>
      </c>
      <c r="F52" s="40">
        <f t="shared" si="0"/>
        <v>3440.8999999999996</v>
      </c>
      <c r="G52" s="40">
        <f t="shared" si="1"/>
        <v>2752.72</v>
      </c>
      <c r="H52" s="40"/>
      <c r="I52" s="40"/>
    </row>
    <row r="53" spans="1:12" ht="20.100000000000001" customHeight="1" x14ac:dyDescent="0.15">
      <c r="A53" s="40" t="s">
        <v>131</v>
      </c>
      <c r="B53" s="40">
        <v>20</v>
      </c>
      <c r="C53" s="40">
        <v>20</v>
      </c>
      <c r="D53" s="40">
        <v>15</v>
      </c>
      <c r="E53" s="40">
        <v>5</v>
      </c>
      <c r="F53" s="40">
        <f t="shared" si="0"/>
        <v>2982.5</v>
      </c>
      <c r="G53" s="40">
        <f t="shared" si="1"/>
        <v>2386</v>
      </c>
      <c r="H53" s="40"/>
      <c r="I53" s="40"/>
    </row>
    <row r="54" spans="1:12" ht="20.100000000000001" customHeight="1" x14ac:dyDescent="0.15">
      <c r="A54" s="40" t="s">
        <v>132</v>
      </c>
      <c r="B54" s="40">
        <v>32</v>
      </c>
      <c r="C54" s="40">
        <v>32</v>
      </c>
      <c r="D54" s="40">
        <v>13</v>
      </c>
      <c r="E54" s="40">
        <v>19</v>
      </c>
      <c r="F54" s="40">
        <f t="shared" si="0"/>
        <v>4795.1000000000004</v>
      </c>
      <c r="G54" s="40">
        <f t="shared" si="1"/>
        <v>3836.0800000000004</v>
      </c>
      <c r="H54" s="40"/>
      <c r="I54" s="40"/>
    </row>
    <row r="55" spans="1:12" ht="20.100000000000001" customHeight="1" x14ac:dyDescent="0.15">
      <c r="A55" s="40" t="s">
        <v>133</v>
      </c>
      <c r="B55" s="40">
        <v>34</v>
      </c>
      <c r="C55" s="40">
        <v>34</v>
      </c>
      <c r="D55" s="40">
        <v>17</v>
      </c>
      <c r="E55" s="40">
        <v>17</v>
      </c>
      <c r="F55" s="40">
        <f t="shared" si="0"/>
        <v>5088.1000000000004</v>
      </c>
      <c r="G55" s="40">
        <f t="shared" si="1"/>
        <v>4070.4800000000005</v>
      </c>
      <c r="H55" s="40"/>
      <c r="I55" s="40"/>
    </row>
    <row r="56" spans="1:12" ht="20.100000000000001" customHeight="1" x14ac:dyDescent="0.15">
      <c r="A56" s="40" t="s">
        <v>134</v>
      </c>
      <c r="B56" s="40">
        <v>18</v>
      </c>
      <c r="C56" s="40">
        <v>18</v>
      </c>
      <c r="D56" s="40">
        <v>4</v>
      </c>
      <c r="E56" s="40">
        <v>14</v>
      </c>
      <c r="F56" s="40">
        <f t="shared" si="0"/>
        <v>2704.2</v>
      </c>
      <c r="G56" s="40">
        <f t="shared" si="1"/>
        <v>2163.36</v>
      </c>
      <c r="H56" s="40"/>
      <c r="I56" s="40"/>
    </row>
    <row r="57" spans="1:12" ht="20.100000000000001" customHeight="1" x14ac:dyDescent="0.15">
      <c r="A57" s="40" t="s">
        <v>135</v>
      </c>
      <c r="B57" s="40">
        <v>14</v>
      </c>
      <c r="C57" s="40">
        <v>14</v>
      </c>
      <c r="D57" s="40">
        <v>5</v>
      </c>
      <c r="E57" s="40">
        <v>9</v>
      </c>
      <c r="F57" s="40">
        <f t="shared" si="0"/>
        <v>2099.3000000000002</v>
      </c>
      <c r="G57" s="40">
        <f t="shared" si="1"/>
        <v>1679.4400000000003</v>
      </c>
      <c r="H57" s="40"/>
      <c r="I57" s="40"/>
    </row>
    <row r="58" spans="1:12" ht="20.100000000000001" customHeight="1" x14ac:dyDescent="0.15">
      <c r="A58" s="40" t="s">
        <v>136</v>
      </c>
      <c r="B58" s="40">
        <v>17</v>
      </c>
      <c r="C58" s="40">
        <v>17</v>
      </c>
      <c r="D58" s="40">
        <v>11</v>
      </c>
      <c r="E58" s="40">
        <v>6</v>
      </c>
      <c r="F58" s="40">
        <f t="shared" si="0"/>
        <v>2538.8000000000002</v>
      </c>
      <c r="G58" s="40">
        <f t="shared" si="1"/>
        <v>2031.0400000000002</v>
      </c>
      <c r="H58" s="40"/>
      <c r="I58" s="40"/>
    </row>
    <row r="59" spans="1:12" ht="20.100000000000001" customHeight="1" x14ac:dyDescent="0.15">
      <c r="A59" s="40" t="s">
        <v>137</v>
      </c>
      <c r="B59" s="40">
        <v>15</v>
      </c>
      <c r="C59" s="40">
        <v>15</v>
      </c>
      <c r="D59" s="40">
        <v>12</v>
      </c>
      <c r="E59" s="40">
        <v>3</v>
      </c>
      <c r="F59" s="40">
        <f t="shared" si="0"/>
        <v>2235.3000000000002</v>
      </c>
      <c r="G59" s="40">
        <f t="shared" si="1"/>
        <v>1788.2400000000002</v>
      </c>
      <c r="H59" s="40"/>
      <c r="I59" s="40"/>
    </row>
    <row r="60" spans="1:12" ht="20.100000000000001" customHeight="1" x14ac:dyDescent="0.15">
      <c r="A60" s="40" t="s">
        <v>138</v>
      </c>
      <c r="B60" s="40">
        <v>31</v>
      </c>
      <c r="C60" s="40">
        <v>31</v>
      </c>
      <c r="D60" s="40">
        <v>5</v>
      </c>
      <c r="E60" s="40">
        <v>26</v>
      </c>
      <c r="F60" s="40">
        <f t="shared" si="0"/>
        <v>4661.2</v>
      </c>
      <c r="G60" s="40">
        <f t="shared" si="1"/>
        <v>3728.96</v>
      </c>
      <c r="H60" s="40"/>
      <c r="I60" s="40"/>
      <c r="J60" s="44"/>
      <c r="L60" s="44"/>
    </row>
    <row r="61" spans="1:12" ht="20.100000000000001" customHeight="1" x14ac:dyDescent="0.15">
      <c r="A61" s="40" t="s">
        <v>139</v>
      </c>
      <c r="B61" s="40">
        <v>24</v>
      </c>
      <c r="C61" s="40">
        <v>24</v>
      </c>
      <c r="D61" s="40">
        <v>6</v>
      </c>
      <c r="E61" s="40">
        <v>17</v>
      </c>
      <c r="F61" s="40">
        <f t="shared" si="0"/>
        <v>3559.2000000000003</v>
      </c>
      <c r="G61" s="40">
        <f t="shared" si="1"/>
        <v>2847.3600000000006</v>
      </c>
      <c r="H61" s="40"/>
      <c r="I61" s="40"/>
    </row>
    <row r="62" spans="1:12" ht="20.100000000000001" customHeight="1" x14ac:dyDescent="0.15">
      <c r="A62" s="40" t="s">
        <v>140</v>
      </c>
      <c r="B62" s="40">
        <v>31</v>
      </c>
      <c r="C62" s="40">
        <v>31</v>
      </c>
      <c r="D62" s="40">
        <v>1</v>
      </c>
      <c r="E62" s="40">
        <v>30</v>
      </c>
      <c r="F62" s="40">
        <f t="shared" si="0"/>
        <v>4669.6000000000004</v>
      </c>
      <c r="G62" s="40">
        <f t="shared" si="1"/>
        <v>3735.6800000000003</v>
      </c>
      <c r="H62" s="40"/>
      <c r="I62" s="40"/>
    </row>
    <row r="63" spans="1:12" ht="20.100000000000001" customHeight="1" x14ac:dyDescent="0.15">
      <c r="A63" s="40" t="s">
        <v>141</v>
      </c>
      <c r="B63" s="40">
        <v>26</v>
      </c>
      <c r="C63" s="40">
        <v>26</v>
      </c>
      <c r="D63" s="40">
        <v>7</v>
      </c>
      <c r="E63" s="40">
        <v>19</v>
      </c>
      <c r="F63" s="40">
        <f t="shared" si="0"/>
        <v>3903.5</v>
      </c>
      <c r="G63" s="40">
        <f t="shared" si="1"/>
        <v>3122.8</v>
      </c>
      <c r="H63" s="40"/>
      <c r="I63" s="40"/>
    </row>
    <row r="64" spans="1:12" ht="20.100000000000001" customHeight="1" x14ac:dyDescent="0.15">
      <c r="A64" s="40" t="s">
        <v>142</v>
      </c>
      <c r="B64" s="40">
        <v>35</v>
      </c>
      <c r="C64" s="40">
        <v>35</v>
      </c>
      <c r="D64" s="40">
        <v>17</v>
      </c>
      <c r="E64" s="40">
        <v>18</v>
      </c>
      <c r="F64" s="40">
        <f t="shared" si="0"/>
        <v>5238.8</v>
      </c>
      <c r="G64" s="40">
        <f t="shared" si="1"/>
        <v>4191.04</v>
      </c>
      <c r="H64" s="40"/>
      <c r="I64" s="40"/>
    </row>
    <row r="65" spans="1:9" ht="20.100000000000001" customHeight="1" x14ac:dyDescent="0.15">
      <c r="A65" s="40" t="s">
        <v>143</v>
      </c>
      <c r="B65" s="40">
        <v>35</v>
      </c>
      <c r="C65" s="40">
        <v>35</v>
      </c>
      <c r="D65" s="40">
        <v>21</v>
      </c>
      <c r="E65" s="40">
        <v>14</v>
      </c>
      <c r="F65" s="40">
        <f t="shared" si="0"/>
        <v>5230.3999999999996</v>
      </c>
      <c r="G65" s="40">
        <f t="shared" si="1"/>
        <v>4184.32</v>
      </c>
      <c r="H65" s="40"/>
      <c r="I65" s="40"/>
    </row>
    <row r="66" spans="1:9" ht="20.100000000000001" customHeight="1" x14ac:dyDescent="0.15">
      <c r="A66" s="40" t="s">
        <v>144</v>
      </c>
      <c r="B66" s="40">
        <v>20</v>
      </c>
      <c r="C66" s="40">
        <v>20</v>
      </c>
      <c r="D66" s="40">
        <v>7</v>
      </c>
      <c r="E66" s="40">
        <v>13</v>
      </c>
      <c r="F66" s="40">
        <f t="shared" si="0"/>
        <v>2999.3</v>
      </c>
      <c r="G66" s="40">
        <f t="shared" si="1"/>
        <v>2399.44</v>
      </c>
      <c r="H66" s="40"/>
      <c r="I66" s="40"/>
    </row>
    <row r="67" spans="1:9" ht="20.100000000000001" customHeight="1" x14ac:dyDescent="0.15">
      <c r="A67" s="40" t="s">
        <v>145</v>
      </c>
      <c r="B67" s="40">
        <v>23</v>
      </c>
      <c r="C67" s="40">
        <v>23</v>
      </c>
      <c r="D67" s="40">
        <v>11</v>
      </c>
      <c r="E67" s="40">
        <v>12</v>
      </c>
      <c r="F67" s="40">
        <f t="shared" si="0"/>
        <v>3443</v>
      </c>
      <c r="G67" s="40">
        <f t="shared" si="1"/>
        <v>2754.4</v>
      </c>
      <c r="H67" s="40"/>
      <c r="I67" s="40"/>
    </row>
    <row r="68" spans="1:9" ht="20.100000000000001" customHeight="1" x14ac:dyDescent="0.15">
      <c r="A68" s="40" t="s">
        <v>146</v>
      </c>
      <c r="B68" s="40">
        <v>36</v>
      </c>
      <c r="C68" s="40">
        <v>36</v>
      </c>
      <c r="D68" s="40">
        <v>9</v>
      </c>
      <c r="E68" s="40">
        <v>27</v>
      </c>
      <c r="F68" s="40">
        <f t="shared" si="0"/>
        <v>5406.3</v>
      </c>
      <c r="G68" s="40">
        <f t="shared" si="1"/>
        <v>4325.04</v>
      </c>
      <c r="H68" s="40"/>
      <c r="I68" s="40"/>
    </row>
    <row r="69" spans="1:9" ht="20.100000000000001" customHeight="1" x14ac:dyDescent="0.15">
      <c r="A69" s="40" t="s">
        <v>147</v>
      </c>
      <c r="B69" s="40">
        <v>38</v>
      </c>
      <c r="C69" s="40">
        <v>38</v>
      </c>
      <c r="D69" s="40">
        <v>11</v>
      </c>
      <c r="E69" s="40">
        <v>27</v>
      </c>
      <c r="F69" s="40">
        <f t="shared" si="0"/>
        <v>5703.5</v>
      </c>
      <c r="G69" s="40">
        <f t="shared" si="1"/>
        <v>4562.8</v>
      </c>
      <c r="H69" s="40"/>
      <c r="I69" s="40"/>
    </row>
    <row r="70" spans="1:9" ht="20.100000000000001" customHeight="1" x14ac:dyDescent="0.15">
      <c r="A70" s="40" t="s">
        <v>148</v>
      </c>
      <c r="B70" s="40">
        <v>29</v>
      </c>
      <c r="C70" s="40">
        <v>29</v>
      </c>
      <c r="D70" s="40">
        <v>9</v>
      </c>
      <c r="E70" s="40">
        <v>20</v>
      </c>
      <c r="F70" s="40">
        <f t="shared" si="0"/>
        <v>4351.3999999999996</v>
      </c>
      <c r="G70" s="40">
        <f t="shared" si="1"/>
        <v>3481.12</v>
      </c>
      <c r="H70" s="40"/>
      <c r="I70" s="40"/>
    </row>
    <row r="71" spans="1:9" ht="20.100000000000001" customHeight="1" x14ac:dyDescent="0.15">
      <c r="A71" s="40" t="s">
        <v>149</v>
      </c>
      <c r="B71" s="40">
        <v>36</v>
      </c>
      <c r="C71" s="40">
        <v>36</v>
      </c>
      <c r="D71" s="40">
        <v>18</v>
      </c>
      <c r="E71" s="40">
        <v>18</v>
      </c>
      <c r="F71" s="40">
        <f t="shared" ref="F71:F77" si="2">$B$5*B71+$C$5*C71+$D$5*D71+$E$5*E71</f>
        <v>5387.4</v>
      </c>
      <c r="G71" s="40">
        <f t="shared" ref="G71:G77" si="3">F71*0.8</f>
        <v>4309.92</v>
      </c>
      <c r="H71" s="40"/>
      <c r="I71" s="40"/>
    </row>
    <row r="72" spans="1:9" ht="20.100000000000001" customHeight="1" x14ac:dyDescent="0.15">
      <c r="A72" s="40" t="s">
        <v>150</v>
      </c>
      <c r="B72" s="40">
        <v>30</v>
      </c>
      <c r="C72" s="40">
        <v>30</v>
      </c>
      <c r="D72" s="40">
        <v>13</v>
      </c>
      <c r="E72" s="40">
        <v>17</v>
      </c>
      <c r="F72" s="40">
        <f t="shared" si="2"/>
        <v>4493.7</v>
      </c>
      <c r="G72" s="40">
        <f t="shared" si="3"/>
        <v>3594.96</v>
      </c>
      <c r="H72" s="40"/>
      <c r="I72" s="40"/>
    </row>
    <row r="73" spans="1:9" ht="20.100000000000001" customHeight="1" x14ac:dyDescent="0.15">
      <c r="A73" s="40" t="s">
        <v>151</v>
      </c>
      <c r="B73" s="40">
        <v>11</v>
      </c>
      <c r="C73" s="40">
        <v>11</v>
      </c>
      <c r="D73" s="40">
        <v>2</v>
      </c>
      <c r="E73" s="40">
        <v>9</v>
      </c>
      <c r="F73" s="40">
        <f t="shared" si="2"/>
        <v>1653.5</v>
      </c>
      <c r="G73" s="40">
        <f t="shared" si="3"/>
        <v>1322.8000000000002</v>
      </c>
      <c r="H73" s="40"/>
      <c r="I73" s="40"/>
    </row>
    <row r="74" spans="1:9" ht="20.100000000000001" customHeight="1" x14ac:dyDescent="0.15">
      <c r="A74" s="40" t="s">
        <v>152</v>
      </c>
      <c r="B74" s="40">
        <v>16</v>
      </c>
      <c r="C74" s="40">
        <v>16</v>
      </c>
      <c r="D74" s="40">
        <v>0</v>
      </c>
      <c r="E74" s="40">
        <v>16</v>
      </c>
      <c r="F74" s="40">
        <f t="shared" si="2"/>
        <v>2411.1999999999998</v>
      </c>
      <c r="G74" s="40">
        <f t="shared" si="3"/>
        <v>1928.96</v>
      </c>
      <c r="H74" s="40"/>
      <c r="I74" s="40"/>
    </row>
    <row r="75" spans="1:9" ht="20.100000000000001" customHeight="1" x14ac:dyDescent="0.15">
      <c r="A75" s="40" t="s">
        <v>153</v>
      </c>
      <c r="B75" s="40">
        <v>32</v>
      </c>
      <c r="C75" s="40">
        <v>32</v>
      </c>
      <c r="D75" s="40">
        <v>7</v>
      </c>
      <c r="E75" s="40">
        <v>25</v>
      </c>
      <c r="F75" s="40">
        <f t="shared" si="2"/>
        <v>4807.7000000000007</v>
      </c>
      <c r="G75" s="40">
        <f t="shared" si="3"/>
        <v>3846.1600000000008</v>
      </c>
      <c r="H75" s="40"/>
      <c r="I75" s="40"/>
    </row>
    <row r="76" spans="1:9" ht="20.100000000000001" customHeight="1" x14ac:dyDescent="0.15">
      <c r="A76" s="40" t="s">
        <v>154</v>
      </c>
      <c r="B76" s="40">
        <v>32</v>
      </c>
      <c r="C76" s="40">
        <v>32</v>
      </c>
      <c r="D76" s="40">
        <v>17</v>
      </c>
      <c r="E76" s="40">
        <v>15</v>
      </c>
      <c r="F76" s="40">
        <f t="shared" si="2"/>
        <v>4786.7</v>
      </c>
      <c r="G76" s="40">
        <f t="shared" si="3"/>
        <v>3829.36</v>
      </c>
      <c r="H76" s="40"/>
      <c r="I76" s="40"/>
    </row>
    <row r="77" spans="1:9" ht="20.100000000000001" customHeight="1" x14ac:dyDescent="0.15">
      <c r="A77" s="40" t="s">
        <v>155</v>
      </c>
      <c r="B77" s="40">
        <v>32</v>
      </c>
      <c r="C77" s="40">
        <v>32</v>
      </c>
      <c r="D77" s="40">
        <v>10</v>
      </c>
      <c r="E77" s="40">
        <v>22</v>
      </c>
      <c r="F77" s="40">
        <f t="shared" si="2"/>
        <v>4801.3999999999996</v>
      </c>
      <c r="G77" s="40">
        <f t="shared" si="3"/>
        <v>3841.12</v>
      </c>
      <c r="H77" s="40"/>
      <c r="I77" s="40"/>
    </row>
    <row r="78" spans="1:9" x14ac:dyDescent="0.15">
      <c r="A78" s="10"/>
      <c r="B78" s="10">
        <f>SUM(B6:B77)</f>
        <v>1870</v>
      </c>
      <c r="C78" s="10">
        <f t="shared" ref="C78:E78" si="4">SUM(C6:C77)</f>
        <v>1870</v>
      </c>
      <c r="D78" s="10">
        <f t="shared" si="4"/>
        <v>724</v>
      </c>
      <c r="E78" s="10">
        <f t="shared" si="4"/>
        <v>1144</v>
      </c>
      <c r="F78" s="10"/>
      <c r="G78" s="10"/>
      <c r="H78" s="10"/>
      <c r="I78" s="10"/>
    </row>
    <row r="79" spans="1:9" x14ac:dyDescent="0.15">
      <c r="E79" s="42">
        <v>1070</v>
      </c>
      <c r="F79" s="42">
        <f>E78-E79</f>
        <v>74</v>
      </c>
    </row>
  </sheetData>
  <mergeCells count="6">
    <mergeCell ref="A1:I2"/>
    <mergeCell ref="A3:A5"/>
    <mergeCell ref="F3:F5"/>
    <mergeCell ref="G3:G5"/>
    <mergeCell ref="H3:H5"/>
    <mergeCell ref="I3:I5"/>
  </mergeCells>
  <phoneticPr fontId="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4" sqref="K14"/>
    </sheetView>
  </sheetViews>
  <sheetFormatPr defaultRowHeight="13.5" x14ac:dyDescent="0.15"/>
  <cols>
    <col min="1" max="1" width="12.5" bestFit="1" customWidth="1"/>
    <col min="12" max="12" width="16.5" customWidth="1"/>
  </cols>
  <sheetData>
    <row r="1" spans="1:12" x14ac:dyDescent="0.15">
      <c r="A1" s="67" t="s">
        <v>241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22.5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24" x14ac:dyDescent="0.15">
      <c r="A4" s="68" t="s">
        <v>1</v>
      </c>
      <c r="B4" s="36" t="s">
        <v>156</v>
      </c>
      <c r="C4" s="36" t="s">
        <v>156</v>
      </c>
      <c r="D4" s="36" t="s">
        <v>157</v>
      </c>
      <c r="E4" s="36" t="s">
        <v>158</v>
      </c>
      <c r="F4" s="36" t="s">
        <v>159</v>
      </c>
      <c r="G4" s="36" t="s">
        <v>160</v>
      </c>
      <c r="H4" s="36" t="s">
        <v>160</v>
      </c>
      <c r="I4" s="68" t="s">
        <v>4</v>
      </c>
      <c r="J4" s="68" t="s">
        <v>5</v>
      </c>
      <c r="K4" s="69" t="s">
        <v>6</v>
      </c>
      <c r="L4" s="69" t="s">
        <v>7</v>
      </c>
    </row>
    <row r="5" spans="1:12" ht="72" x14ac:dyDescent="0.15">
      <c r="A5" s="68"/>
      <c r="B5" s="36" t="s">
        <v>161</v>
      </c>
      <c r="C5" s="36" t="s">
        <v>162</v>
      </c>
      <c r="D5" s="36" t="s">
        <v>163</v>
      </c>
      <c r="E5" s="36" t="s">
        <v>164</v>
      </c>
      <c r="F5" s="36" t="s">
        <v>165</v>
      </c>
      <c r="G5" s="36" t="s">
        <v>166</v>
      </c>
      <c r="H5" s="36" t="s">
        <v>167</v>
      </c>
      <c r="I5" s="68"/>
      <c r="J5" s="68"/>
      <c r="K5" s="69"/>
      <c r="L5" s="69"/>
    </row>
    <row r="6" spans="1:12" x14ac:dyDescent="0.15">
      <c r="A6" s="70"/>
      <c r="B6" s="41">
        <v>65.900000000000006</v>
      </c>
      <c r="C6" s="41">
        <v>39.799999999999997</v>
      </c>
      <c r="D6" s="41">
        <v>39.9</v>
      </c>
      <c r="E6" s="41">
        <v>45</v>
      </c>
      <c r="F6" s="41">
        <v>55</v>
      </c>
      <c r="G6" s="41">
        <v>29</v>
      </c>
      <c r="H6" s="41">
        <v>42</v>
      </c>
      <c r="I6" s="68"/>
      <c r="J6" s="68"/>
      <c r="K6" s="69"/>
      <c r="L6" s="69"/>
    </row>
    <row r="7" spans="1:12" ht="20.100000000000001" customHeight="1" x14ac:dyDescent="0.15">
      <c r="A7" s="40" t="s">
        <v>168</v>
      </c>
      <c r="B7" s="40">
        <v>34</v>
      </c>
      <c r="C7" s="40">
        <v>34</v>
      </c>
      <c r="D7" s="40">
        <v>17</v>
      </c>
      <c r="E7" s="40">
        <v>17</v>
      </c>
      <c r="F7" s="40">
        <v>5</v>
      </c>
      <c r="G7" s="40">
        <v>5</v>
      </c>
      <c r="H7" s="40">
        <v>5</v>
      </c>
      <c r="I7" s="40">
        <f>$B$6*B7+$C$6*C7+$D$6*D7+$E$6*E7+$F$6*F7+$G$6*G7+$H$6*H7</f>
        <v>5667.1</v>
      </c>
      <c r="J7" s="40">
        <f>I7*0.8</f>
        <v>4533.68</v>
      </c>
      <c r="K7" s="40"/>
      <c r="L7" s="40"/>
    </row>
    <row r="8" spans="1:12" ht="20.100000000000001" customHeight="1" x14ac:dyDescent="0.15">
      <c r="A8" s="40" t="s">
        <v>169</v>
      </c>
      <c r="B8" s="40">
        <v>39</v>
      </c>
      <c r="C8" s="40">
        <v>39</v>
      </c>
      <c r="D8" s="40">
        <v>19</v>
      </c>
      <c r="E8" s="40">
        <v>20</v>
      </c>
      <c r="F8" s="40">
        <v>2</v>
      </c>
      <c r="G8" s="40">
        <v>2</v>
      </c>
      <c r="H8" s="40">
        <v>2</v>
      </c>
      <c r="I8" s="40">
        <f t="shared" ref="I8:I71" si="0">$B$6*B8+$C$6*C8+$D$6*D8+$E$6*E8+$F$6*F8+$G$6*G8+$H$6*H8</f>
        <v>6032.4000000000005</v>
      </c>
      <c r="J8" s="40">
        <f t="shared" ref="J8:J71" si="1">I8*0.8</f>
        <v>4825.920000000001</v>
      </c>
      <c r="K8" s="40"/>
      <c r="L8" s="40"/>
    </row>
    <row r="9" spans="1:12" ht="20.100000000000001" customHeight="1" x14ac:dyDescent="0.15">
      <c r="A9" s="40" t="s">
        <v>170</v>
      </c>
      <c r="B9" s="40">
        <v>42</v>
      </c>
      <c r="C9" s="40">
        <v>42</v>
      </c>
      <c r="D9" s="40">
        <v>26</v>
      </c>
      <c r="E9" s="40">
        <v>16</v>
      </c>
      <c r="F9" s="40">
        <v>0</v>
      </c>
      <c r="G9" s="40">
        <v>0</v>
      </c>
      <c r="H9" s="40">
        <v>0</v>
      </c>
      <c r="I9" s="40">
        <f t="shared" si="0"/>
        <v>6196.7999999999993</v>
      </c>
      <c r="J9" s="40">
        <f t="shared" si="1"/>
        <v>4957.4399999999996</v>
      </c>
      <c r="K9" s="40"/>
      <c r="L9" s="40"/>
    </row>
    <row r="10" spans="1:12" ht="20.100000000000001" customHeight="1" x14ac:dyDescent="0.15">
      <c r="A10" s="40" t="s">
        <v>171</v>
      </c>
      <c r="B10" s="40">
        <v>39</v>
      </c>
      <c r="C10" s="40">
        <v>39</v>
      </c>
      <c r="D10" s="40">
        <v>24</v>
      </c>
      <c r="E10" s="40">
        <v>15</v>
      </c>
      <c r="F10" s="40">
        <v>1</v>
      </c>
      <c r="G10" s="40">
        <v>1</v>
      </c>
      <c r="H10" s="40">
        <v>1</v>
      </c>
      <c r="I10" s="40">
        <f t="shared" si="0"/>
        <v>5880.9</v>
      </c>
      <c r="J10" s="40">
        <f t="shared" si="1"/>
        <v>4704.72</v>
      </c>
      <c r="K10" s="40"/>
      <c r="L10" s="40"/>
    </row>
    <row r="11" spans="1:12" ht="20.100000000000001" customHeight="1" x14ac:dyDescent="0.15">
      <c r="A11" s="40" t="s">
        <v>172</v>
      </c>
      <c r="B11" s="40">
        <v>39</v>
      </c>
      <c r="C11" s="40">
        <v>39</v>
      </c>
      <c r="D11" s="40">
        <v>26</v>
      </c>
      <c r="E11" s="40">
        <v>13</v>
      </c>
      <c r="F11" s="40">
        <v>1</v>
      </c>
      <c r="G11" s="40">
        <v>1</v>
      </c>
      <c r="H11" s="40">
        <v>1</v>
      </c>
      <c r="I11" s="40">
        <f t="shared" si="0"/>
        <v>5870.7</v>
      </c>
      <c r="J11" s="40">
        <f t="shared" si="1"/>
        <v>4696.5600000000004</v>
      </c>
      <c r="K11" s="40"/>
      <c r="L11" s="40"/>
    </row>
    <row r="12" spans="1:12" ht="20.100000000000001" customHeight="1" x14ac:dyDescent="0.15">
      <c r="A12" s="40" t="s">
        <v>173</v>
      </c>
      <c r="B12" s="40">
        <v>8</v>
      </c>
      <c r="C12" s="40">
        <v>8</v>
      </c>
      <c r="D12" s="40">
        <v>1</v>
      </c>
      <c r="E12" s="40">
        <v>7</v>
      </c>
      <c r="F12" s="40">
        <v>13</v>
      </c>
      <c r="G12" s="40">
        <v>13</v>
      </c>
      <c r="H12" s="40">
        <v>13</v>
      </c>
      <c r="I12" s="40">
        <f t="shared" si="0"/>
        <v>2838.5</v>
      </c>
      <c r="J12" s="40">
        <f t="shared" si="1"/>
        <v>2270.8000000000002</v>
      </c>
      <c r="K12" s="40"/>
      <c r="L12" s="40"/>
    </row>
    <row r="13" spans="1:12" ht="20.100000000000001" customHeight="1" x14ac:dyDescent="0.15">
      <c r="A13" s="40" t="s">
        <v>174</v>
      </c>
      <c r="B13" s="40">
        <v>12</v>
      </c>
      <c r="C13" s="40">
        <v>12</v>
      </c>
      <c r="D13" s="40">
        <v>0</v>
      </c>
      <c r="E13" s="40">
        <v>12</v>
      </c>
      <c r="F13" s="40">
        <v>9</v>
      </c>
      <c r="G13" s="40">
        <v>9</v>
      </c>
      <c r="H13" s="40">
        <v>9</v>
      </c>
      <c r="I13" s="40">
        <f t="shared" si="0"/>
        <v>2942.4</v>
      </c>
      <c r="J13" s="40">
        <f t="shared" si="1"/>
        <v>2353.92</v>
      </c>
      <c r="K13" s="40"/>
      <c r="L13" s="40"/>
    </row>
    <row r="14" spans="1:12" ht="20.100000000000001" customHeight="1" x14ac:dyDescent="0.15">
      <c r="A14" s="40" t="s">
        <v>175</v>
      </c>
      <c r="B14" s="40">
        <v>31</v>
      </c>
      <c r="C14" s="40">
        <v>31</v>
      </c>
      <c r="D14" s="40">
        <v>17</v>
      </c>
      <c r="E14" s="40">
        <v>14</v>
      </c>
      <c r="F14" s="40">
        <v>4</v>
      </c>
      <c r="G14" s="40">
        <v>4</v>
      </c>
      <c r="H14" s="40">
        <v>4</v>
      </c>
      <c r="I14" s="40">
        <f t="shared" si="0"/>
        <v>5089</v>
      </c>
      <c r="J14" s="40">
        <f t="shared" si="1"/>
        <v>4071.2000000000003</v>
      </c>
      <c r="K14" s="40"/>
      <c r="L14" s="40"/>
    </row>
    <row r="15" spans="1:12" ht="20.100000000000001" customHeight="1" x14ac:dyDescent="0.15">
      <c r="A15" s="40" t="s">
        <v>176</v>
      </c>
      <c r="B15" s="40">
        <v>33</v>
      </c>
      <c r="C15" s="40">
        <v>33</v>
      </c>
      <c r="D15" s="40">
        <v>27</v>
      </c>
      <c r="E15" s="40">
        <v>6</v>
      </c>
      <c r="F15" s="40">
        <v>0</v>
      </c>
      <c r="G15" s="40">
        <v>0</v>
      </c>
      <c r="H15" s="40">
        <v>0</v>
      </c>
      <c r="I15" s="40">
        <f t="shared" si="0"/>
        <v>4835.4000000000005</v>
      </c>
      <c r="J15" s="40">
        <f t="shared" si="1"/>
        <v>3868.3200000000006</v>
      </c>
      <c r="K15" s="40"/>
      <c r="L15" s="40"/>
    </row>
    <row r="16" spans="1:12" ht="20.100000000000001" customHeight="1" x14ac:dyDescent="0.15">
      <c r="A16" s="40" t="s">
        <v>177</v>
      </c>
      <c r="B16" s="40">
        <v>28</v>
      </c>
      <c r="C16" s="40">
        <v>28</v>
      </c>
      <c r="D16" s="40">
        <v>18</v>
      </c>
      <c r="E16" s="40">
        <v>10</v>
      </c>
      <c r="F16" s="40">
        <v>2</v>
      </c>
      <c r="G16" s="40">
        <v>2</v>
      </c>
      <c r="H16" s="40">
        <v>2</v>
      </c>
      <c r="I16" s="40">
        <f t="shared" si="0"/>
        <v>4379.8</v>
      </c>
      <c r="J16" s="40">
        <f t="shared" si="1"/>
        <v>3503.84</v>
      </c>
      <c r="K16" s="40"/>
      <c r="L16" s="40"/>
    </row>
    <row r="17" spans="1:12" ht="20.100000000000001" customHeight="1" x14ac:dyDescent="0.15">
      <c r="A17" s="40" t="s">
        <v>178</v>
      </c>
      <c r="B17" s="40">
        <v>29</v>
      </c>
      <c r="C17" s="40">
        <v>29</v>
      </c>
      <c r="D17" s="40">
        <v>14</v>
      </c>
      <c r="E17" s="40">
        <v>15</v>
      </c>
      <c r="F17" s="40">
        <v>9</v>
      </c>
      <c r="G17" s="40">
        <v>9</v>
      </c>
      <c r="H17" s="40">
        <v>9</v>
      </c>
      <c r="I17" s="40">
        <f t="shared" si="0"/>
        <v>5432.9</v>
      </c>
      <c r="J17" s="40">
        <f t="shared" si="1"/>
        <v>4346.32</v>
      </c>
      <c r="K17" s="40"/>
      <c r="L17" s="40"/>
    </row>
    <row r="18" spans="1:12" ht="20.100000000000001" customHeight="1" x14ac:dyDescent="0.15">
      <c r="A18" s="40" t="s">
        <v>179</v>
      </c>
      <c r="B18" s="40">
        <v>34</v>
      </c>
      <c r="C18" s="40">
        <v>34</v>
      </c>
      <c r="D18" s="40">
        <v>16</v>
      </c>
      <c r="E18" s="40">
        <v>18</v>
      </c>
      <c r="F18" s="40">
        <v>1</v>
      </c>
      <c r="G18" s="40">
        <v>1</v>
      </c>
      <c r="H18" s="40">
        <v>1</v>
      </c>
      <c r="I18" s="40">
        <f t="shared" si="0"/>
        <v>5168.2</v>
      </c>
      <c r="J18" s="40">
        <f t="shared" si="1"/>
        <v>4134.5600000000004</v>
      </c>
      <c r="K18" s="40"/>
      <c r="L18" s="40"/>
    </row>
    <row r="19" spans="1:12" ht="20.100000000000001" customHeight="1" x14ac:dyDescent="0.15">
      <c r="A19" s="40" t="s">
        <v>180</v>
      </c>
      <c r="B19" s="40">
        <v>27</v>
      </c>
      <c r="C19" s="40">
        <v>27</v>
      </c>
      <c r="D19" s="40">
        <v>13</v>
      </c>
      <c r="E19" s="40">
        <v>14</v>
      </c>
      <c r="F19" s="40">
        <v>9</v>
      </c>
      <c r="G19" s="40">
        <v>9</v>
      </c>
      <c r="H19" s="40">
        <v>9</v>
      </c>
      <c r="I19" s="40">
        <f t="shared" si="0"/>
        <v>5136.6000000000004</v>
      </c>
      <c r="J19" s="40">
        <f t="shared" si="1"/>
        <v>4109.2800000000007</v>
      </c>
      <c r="K19" s="40"/>
      <c r="L19" s="40"/>
    </row>
    <row r="20" spans="1:12" ht="20.100000000000001" customHeight="1" x14ac:dyDescent="0.15">
      <c r="A20" s="40" t="s">
        <v>181</v>
      </c>
      <c r="B20" s="40">
        <v>39</v>
      </c>
      <c r="C20" s="40">
        <v>39</v>
      </c>
      <c r="D20" s="40">
        <v>18</v>
      </c>
      <c r="E20" s="40">
        <v>21</v>
      </c>
      <c r="F20" s="40">
        <v>3</v>
      </c>
      <c r="G20" s="40">
        <v>3</v>
      </c>
      <c r="H20" s="40">
        <v>3</v>
      </c>
      <c r="I20" s="40">
        <f t="shared" si="0"/>
        <v>6163.5</v>
      </c>
      <c r="J20" s="40">
        <f t="shared" si="1"/>
        <v>4930.8</v>
      </c>
      <c r="K20" s="40"/>
      <c r="L20" s="40"/>
    </row>
    <row r="21" spans="1:12" ht="20.100000000000001" customHeight="1" x14ac:dyDescent="0.15">
      <c r="A21" s="40" t="s">
        <v>182</v>
      </c>
      <c r="B21" s="40">
        <v>37</v>
      </c>
      <c r="C21" s="40">
        <v>37</v>
      </c>
      <c r="D21" s="40">
        <v>17</v>
      </c>
      <c r="E21" s="40">
        <v>20</v>
      </c>
      <c r="F21" s="40">
        <v>4</v>
      </c>
      <c r="G21" s="40">
        <v>4</v>
      </c>
      <c r="H21" s="40">
        <v>4</v>
      </c>
      <c r="I21" s="40">
        <f t="shared" si="0"/>
        <v>5993.2</v>
      </c>
      <c r="J21" s="40">
        <f t="shared" si="1"/>
        <v>4794.5600000000004</v>
      </c>
      <c r="K21" s="40"/>
      <c r="L21" s="40"/>
    </row>
    <row r="22" spans="1:12" ht="20.100000000000001" customHeight="1" x14ac:dyDescent="0.15">
      <c r="A22" s="40" t="s">
        <v>183</v>
      </c>
      <c r="B22" s="40">
        <v>9</v>
      </c>
      <c r="C22" s="40">
        <v>9</v>
      </c>
      <c r="D22" s="40">
        <v>1</v>
      </c>
      <c r="E22" s="40">
        <v>8</v>
      </c>
      <c r="F22" s="40">
        <v>13</v>
      </c>
      <c r="G22" s="40">
        <v>13</v>
      </c>
      <c r="H22" s="40">
        <v>13</v>
      </c>
      <c r="I22" s="40">
        <f t="shared" si="0"/>
        <v>2989.2</v>
      </c>
      <c r="J22" s="40">
        <f t="shared" si="1"/>
        <v>2391.36</v>
      </c>
      <c r="K22" s="40"/>
      <c r="L22" s="40"/>
    </row>
    <row r="23" spans="1:12" ht="20.100000000000001" customHeight="1" x14ac:dyDescent="0.15">
      <c r="A23" s="40" t="s">
        <v>184</v>
      </c>
      <c r="B23" s="40">
        <v>12</v>
      </c>
      <c r="C23" s="40">
        <v>12</v>
      </c>
      <c r="D23" s="40">
        <v>2</v>
      </c>
      <c r="E23" s="40">
        <v>10</v>
      </c>
      <c r="F23" s="40">
        <v>9</v>
      </c>
      <c r="G23" s="40">
        <v>9</v>
      </c>
      <c r="H23" s="40">
        <v>9</v>
      </c>
      <c r="I23" s="40">
        <f t="shared" si="0"/>
        <v>2932.2</v>
      </c>
      <c r="J23" s="40">
        <f t="shared" si="1"/>
        <v>2345.7599999999998</v>
      </c>
      <c r="K23" s="40"/>
      <c r="L23" s="40"/>
    </row>
    <row r="24" spans="1:12" ht="20.100000000000001" customHeight="1" x14ac:dyDescent="0.15">
      <c r="A24" s="40" t="s">
        <v>185</v>
      </c>
      <c r="B24" s="40">
        <v>21</v>
      </c>
      <c r="C24" s="40">
        <v>21</v>
      </c>
      <c r="D24" s="40">
        <v>12</v>
      </c>
      <c r="E24" s="40">
        <v>9</v>
      </c>
      <c r="F24" s="40">
        <v>2</v>
      </c>
      <c r="G24" s="40">
        <v>2</v>
      </c>
      <c r="H24" s="40">
        <v>2</v>
      </c>
      <c r="I24" s="40">
        <f t="shared" si="0"/>
        <v>3355.5</v>
      </c>
      <c r="J24" s="40">
        <f t="shared" si="1"/>
        <v>2684.4</v>
      </c>
      <c r="K24" s="40"/>
      <c r="L24" s="40"/>
    </row>
    <row r="25" spans="1:12" ht="20.100000000000001" customHeight="1" x14ac:dyDescent="0.15">
      <c r="A25" s="40" t="s">
        <v>186</v>
      </c>
      <c r="B25" s="40">
        <v>24</v>
      </c>
      <c r="C25" s="40">
        <v>24</v>
      </c>
      <c r="D25" s="40">
        <v>14</v>
      </c>
      <c r="E25" s="40">
        <v>10</v>
      </c>
      <c r="F25" s="40">
        <v>2</v>
      </c>
      <c r="G25" s="40">
        <v>2</v>
      </c>
      <c r="H25" s="40">
        <v>2</v>
      </c>
      <c r="I25" s="40">
        <f t="shared" si="0"/>
        <v>3797.4</v>
      </c>
      <c r="J25" s="40">
        <f t="shared" si="1"/>
        <v>3037.92</v>
      </c>
      <c r="K25" s="40"/>
      <c r="L25" s="40"/>
    </row>
    <row r="26" spans="1:12" ht="20.100000000000001" customHeight="1" x14ac:dyDescent="0.15">
      <c r="A26" s="40" t="s">
        <v>187</v>
      </c>
      <c r="B26" s="40">
        <v>33</v>
      </c>
      <c r="C26" s="40">
        <v>33</v>
      </c>
      <c r="D26" s="40">
        <v>19</v>
      </c>
      <c r="E26" s="40">
        <v>14</v>
      </c>
      <c r="F26" s="40">
        <v>4</v>
      </c>
      <c r="G26" s="40">
        <v>4</v>
      </c>
      <c r="H26" s="40">
        <v>4</v>
      </c>
      <c r="I26" s="40">
        <f t="shared" si="0"/>
        <v>5380.2000000000007</v>
      </c>
      <c r="J26" s="40">
        <f t="shared" si="1"/>
        <v>4304.1600000000008</v>
      </c>
      <c r="K26" s="40"/>
      <c r="L26" s="40"/>
    </row>
    <row r="27" spans="1:12" ht="20.100000000000001" customHeight="1" x14ac:dyDescent="0.15">
      <c r="A27" s="40" t="s">
        <v>188</v>
      </c>
      <c r="B27" s="40">
        <v>34</v>
      </c>
      <c r="C27" s="40">
        <v>34</v>
      </c>
      <c r="D27" s="40">
        <v>15</v>
      </c>
      <c r="E27" s="40">
        <v>19</v>
      </c>
      <c r="F27" s="40">
        <v>4</v>
      </c>
      <c r="G27" s="40">
        <v>4</v>
      </c>
      <c r="H27" s="40">
        <v>4</v>
      </c>
      <c r="I27" s="40">
        <f t="shared" si="0"/>
        <v>5551.3</v>
      </c>
      <c r="J27" s="40">
        <f t="shared" si="1"/>
        <v>4441.04</v>
      </c>
      <c r="K27" s="40"/>
      <c r="L27" s="40"/>
    </row>
    <row r="28" spans="1:12" ht="20.100000000000001" customHeight="1" x14ac:dyDescent="0.15">
      <c r="A28" s="40" t="s">
        <v>189</v>
      </c>
      <c r="B28" s="40">
        <v>39</v>
      </c>
      <c r="C28" s="40">
        <v>39</v>
      </c>
      <c r="D28" s="40">
        <v>21</v>
      </c>
      <c r="E28" s="40">
        <v>18</v>
      </c>
      <c r="F28" s="40">
        <v>1</v>
      </c>
      <c r="G28" s="40">
        <v>1</v>
      </c>
      <c r="H28" s="40">
        <v>1</v>
      </c>
      <c r="I28" s="40">
        <f t="shared" si="0"/>
        <v>5896.2</v>
      </c>
      <c r="J28" s="40">
        <f t="shared" si="1"/>
        <v>4716.96</v>
      </c>
      <c r="K28" s="40"/>
      <c r="L28" s="40"/>
    </row>
    <row r="29" spans="1:12" ht="20.100000000000001" customHeight="1" x14ac:dyDescent="0.15">
      <c r="A29" s="40" t="s">
        <v>190</v>
      </c>
      <c r="B29" s="40">
        <v>32</v>
      </c>
      <c r="C29" s="40">
        <v>32</v>
      </c>
      <c r="D29" s="40">
        <v>14</v>
      </c>
      <c r="E29" s="40">
        <v>18</v>
      </c>
      <c r="F29" s="40">
        <v>6</v>
      </c>
      <c r="G29" s="40">
        <v>6</v>
      </c>
      <c r="H29" s="40">
        <v>6</v>
      </c>
      <c r="I29" s="40">
        <f t="shared" si="0"/>
        <v>5507</v>
      </c>
      <c r="J29" s="40">
        <f t="shared" si="1"/>
        <v>4405.6000000000004</v>
      </c>
      <c r="K29" s="40"/>
      <c r="L29" s="40"/>
    </row>
    <row r="30" spans="1:12" ht="20.100000000000001" customHeight="1" x14ac:dyDescent="0.15">
      <c r="A30" s="40" t="s">
        <v>191</v>
      </c>
      <c r="B30" s="40">
        <v>28</v>
      </c>
      <c r="C30" s="40">
        <v>28</v>
      </c>
      <c r="D30" s="40">
        <v>14</v>
      </c>
      <c r="E30" s="40">
        <v>14</v>
      </c>
      <c r="F30" s="40">
        <v>9</v>
      </c>
      <c r="G30" s="40">
        <v>9</v>
      </c>
      <c r="H30" s="40">
        <v>9</v>
      </c>
      <c r="I30" s="40">
        <f t="shared" si="0"/>
        <v>5282.2000000000007</v>
      </c>
      <c r="J30" s="40">
        <f t="shared" si="1"/>
        <v>4225.7600000000011</v>
      </c>
      <c r="K30" s="40"/>
      <c r="L30" s="40"/>
    </row>
    <row r="31" spans="1:12" ht="20.100000000000001" customHeight="1" x14ac:dyDescent="0.15">
      <c r="A31" s="40" t="s">
        <v>192</v>
      </c>
      <c r="B31" s="40">
        <v>33</v>
      </c>
      <c r="C31" s="40">
        <v>33</v>
      </c>
      <c r="D31" s="40">
        <v>22</v>
      </c>
      <c r="E31" s="40">
        <v>11</v>
      </c>
      <c r="F31" s="40">
        <v>2</v>
      </c>
      <c r="G31" s="40">
        <v>2</v>
      </c>
      <c r="H31" s="40">
        <v>2</v>
      </c>
      <c r="I31" s="40">
        <f t="shared" si="0"/>
        <v>5112.9000000000005</v>
      </c>
      <c r="J31" s="40">
        <f t="shared" si="1"/>
        <v>4090.3200000000006</v>
      </c>
      <c r="K31" s="40"/>
      <c r="L31" s="40"/>
    </row>
    <row r="32" spans="1:12" ht="20.100000000000001" customHeight="1" x14ac:dyDescent="0.15">
      <c r="A32" s="40" t="s">
        <v>193</v>
      </c>
      <c r="B32" s="40">
        <v>34</v>
      </c>
      <c r="C32" s="40">
        <v>34</v>
      </c>
      <c r="D32" s="40">
        <v>18</v>
      </c>
      <c r="E32" s="40">
        <v>16</v>
      </c>
      <c r="F32" s="40">
        <v>4</v>
      </c>
      <c r="G32" s="40">
        <v>4</v>
      </c>
      <c r="H32" s="40">
        <v>4</v>
      </c>
      <c r="I32" s="40">
        <f t="shared" si="0"/>
        <v>5536</v>
      </c>
      <c r="J32" s="40">
        <f t="shared" si="1"/>
        <v>4428.8</v>
      </c>
      <c r="K32" s="40"/>
      <c r="L32" s="40"/>
    </row>
    <row r="33" spans="1:12" ht="20.100000000000001" customHeight="1" x14ac:dyDescent="0.15">
      <c r="A33" s="40" t="s">
        <v>194</v>
      </c>
      <c r="B33" s="40">
        <v>21</v>
      </c>
      <c r="C33" s="40">
        <v>21</v>
      </c>
      <c r="D33" s="40">
        <v>14</v>
      </c>
      <c r="E33" s="40">
        <v>7</v>
      </c>
      <c r="F33" s="40">
        <v>1</v>
      </c>
      <c r="G33" s="40">
        <v>1</v>
      </c>
      <c r="H33" s="40">
        <v>1</v>
      </c>
      <c r="I33" s="40">
        <f t="shared" si="0"/>
        <v>3219.2999999999997</v>
      </c>
      <c r="J33" s="40">
        <f t="shared" si="1"/>
        <v>2575.44</v>
      </c>
      <c r="K33" s="40"/>
      <c r="L33" s="40"/>
    </row>
    <row r="34" spans="1:12" ht="20.100000000000001" customHeight="1" x14ac:dyDescent="0.15">
      <c r="A34" s="40" t="s">
        <v>195</v>
      </c>
      <c r="B34" s="40">
        <v>25</v>
      </c>
      <c r="C34" s="40">
        <v>25</v>
      </c>
      <c r="D34" s="40">
        <v>21</v>
      </c>
      <c r="E34" s="40">
        <v>4</v>
      </c>
      <c r="F34" s="40">
        <v>1</v>
      </c>
      <c r="G34" s="40">
        <v>1</v>
      </c>
      <c r="H34" s="40">
        <v>1</v>
      </c>
      <c r="I34" s="40">
        <f t="shared" si="0"/>
        <v>3786.4</v>
      </c>
      <c r="J34" s="40">
        <f t="shared" si="1"/>
        <v>3029.1200000000003</v>
      </c>
      <c r="K34" s="40"/>
      <c r="L34" s="40"/>
    </row>
    <row r="35" spans="1:12" ht="20.100000000000001" customHeight="1" x14ac:dyDescent="0.15">
      <c r="A35" s="40" t="s">
        <v>196</v>
      </c>
      <c r="B35" s="40">
        <v>27</v>
      </c>
      <c r="C35" s="40">
        <v>27</v>
      </c>
      <c r="D35" s="40">
        <v>20</v>
      </c>
      <c r="E35" s="40">
        <v>7</v>
      </c>
      <c r="F35" s="40">
        <v>0</v>
      </c>
      <c r="G35" s="40">
        <v>0</v>
      </c>
      <c r="H35" s="40">
        <v>0</v>
      </c>
      <c r="I35" s="40">
        <f t="shared" si="0"/>
        <v>3966.9</v>
      </c>
      <c r="J35" s="40">
        <f t="shared" si="1"/>
        <v>3173.5200000000004</v>
      </c>
      <c r="K35" s="40"/>
      <c r="L35" s="40"/>
    </row>
    <row r="36" spans="1:12" ht="20.100000000000001" customHeight="1" x14ac:dyDescent="0.15">
      <c r="A36" s="40" t="s">
        <v>197</v>
      </c>
      <c r="B36" s="40">
        <v>24</v>
      </c>
      <c r="C36" s="40">
        <v>24</v>
      </c>
      <c r="D36" s="40">
        <v>17</v>
      </c>
      <c r="E36" s="40">
        <v>7</v>
      </c>
      <c r="F36" s="40">
        <v>0</v>
      </c>
      <c r="G36" s="40">
        <v>0</v>
      </c>
      <c r="H36" s="40">
        <v>0</v>
      </c>
      <c r="I36" s="40">
        <f t="shared" si="0"/>
        <v>3530.1000000000004</v>
      </c>
      <c r="J36" s="40">
        <f t="shared" si="1"/>
        <v>2824.0800000000004</v>
      </c>
      <c r="K36" s="40"/>
      <c r="L36" s="40"/>
    </row>
    <row r="37" spans="1:12" ht="20.100000000000001" customHeight="1" x14ac:dyDescent="0.15">
      <c r="A37" s="40" t="s">
        <v>198</v>
      </c>
      <c r="B37" s="40">
        <v>19</v>
      </c>
      <c r="C37" s="40">
        <v>19</v>
      </c>
      <c r="D37" s="40">
        <v>10</v>
      </c>
      <c r="E37" s="40">
        <v>10</v>
      </c>
      <c r="F37" s="40">
        <v>2</v>
      </c>
      <c r="G37" s="40">
        <v>2</v>
      </c>
      <c r="H37" s="40">
        <v>2</v>
      </c>
      <c r="I37" s="40">
        <f t="shared" si="0"/>
        <v>3109.3</v>
      </c>
      <c r="J37" s="40">
        <f t="shared" si="1"/>
        <v>2487.4400000000005</v>
      </c>
      <c r="K37" s="40"/>
      <c r="L37" s="40"/>
    </row>
    <row r="38" spans="1:12" ht="20.100000000000001" customHeight="1" x14ac:dyDescent="0.15">
      <c r="A38" s="40" t="s">
        <v>199</v>
      </c>
      <c r="B38" s="40">
        <v>20</v>
      </c>
      <c r="C38" s="40">
        <v>20</v>
      </c>
      <c r="D38" s="40">
        <v>6</v>
      </c>
      <c r="E38" s="40">
        <v>14</v>
      </c>
      <c r="F38" s="40">
        <v>6</v>
      </c>
      <c r="G38" s="40">
        <v>6</v>
      </c>
      <c r="H38" s="40">
        <v>6</v>
      </c>
      <c r="I38" s="40">
        <f t="shared" si="0"/>
        <v>3739.4</v>
      </c>
      <c r="J38" s="40">
        <f t="shared" si="1"/>
        <v>2991.5200000000004</v>
      </c>
      <c r="K38" s="40"/>
      <c r="L38" s="40"/>
    </row>
    <row r="39" spans="1:12" ht="20.100000000000001" customHeight="1" x14ac:dyDescent="0.15">
      <c r="A39" s="40" t="s">
        <v>200</v>
      </c>
      <c r="B39" s="40">
        <v>22</v>
      </c>
      <c r="C39" s="40">
        <v>22</v>
      </c>
      <c r="D39" s="40">
        <v>9</v>
      </c>
      <c r="E39" s="40">
        <v>13</v>
      </c>
      <c r="F39" s="40">
        <v>1</v>
      </c>
      <c r="G39" s="40">
        <v>1</v>
      </c>
      <c r="H39" s="40">
        <v>1</v>
      </c>
      <c r="I39" s="40">
        <f t="shared" si="0"/>
        <v>3395.5</v>
      </c>
      <c r="J39" s="40">
        <f t="shared" si="1"/>
        <v>2716.4</v>
      </c>
      <c r="K39" s="40"/>
      <c r="L39" s="40"/>
    </row>
    <row r="40" spans="1:12" ht="20.100000000000001" customHeight="1" x14ac:dyDescent="0.15">
      <c r="A40" s="40" t="s">
        <v>201</v>
      </c>
      <c r="B40" s="40">
        <v>23</v>
      </c>
      <c r="C40" s="40">
        <v>23</v>
      </c>
      <c r="D40" s="40">
        <v>10</v>
      </c>
      <c r="E40" s="40">
        <v>13</v>
      </c>
      <c r="F40" s="40">
        <v>2</v>
      </c>
      <c r="G40" s="40">
        <v>2</v>
      </c>
      <c r="H40" s="40">
        <v>2</v>
      </c>
      <c r="I40" s="40">
        <f t="shared" si="0"/>
        <v>3667.1</v>
      </c>
      <c r="J40" s="40">
        <f t="shared" si="1"/>
        <v>2933.6800000000003</v>
      </c>
      <c r="K40" s="40"/>
      <c r="L40" s="40"/>
    </row>
    <row r="41" spans="1:12" ht="20.100000000000001" customHeight="1" x14ac:dyDescent="0.15">
      <c r="A41" s="40" t="s">
        <v>202</v>
      </c>
      <c r="B41" s="40">
        <v>28</v>
      </c>
      <c r="C41" s="40">
        <v>28</v>
      </c>
      <c r="D41" s="40">
        <v>18</v>
      </c>
      <c r="E41" s="40">
        <v>10</v>
      </c>
      <c r="F41" s="40">
        <v>8</v>
      </c>
      <c r="G41" s="40">
        <v>8</v>
      </c>
      <c r="H41" s="40">
        <v>8</v>
      </c>
      <c r="I41" s="40">
        <f t="shared" si="0"/>
        <v>5135.8</v>
      </c>
      <c r="J41" s="40">
        <f t="shared" si="1"/>
        <v>4108.6400000000003</v>
      </c>
      <c r="K41" s="40"/>
      <c r="L41" s="40"/>
    </row>
    <row r="42" spans="1:12" ht="20.100000000000001" customHeight="1" x14ac:dyDescent="0.15">
      <c r="A42" s="40" t="s">
        <v>203</v>
      </c>
      <c r="B42" s="40">
        <v>33</v>
      </c>
      <c r="C42" s="40">
        <v>33</v>
      </c>
      <c r="D42" s="40">
        <v>13</v>
      </c>
      <c r="E42" s="40">
        <v>20</v>
      </c>
      <c r="F42" s="40">
        <v>2</v>
      </c>
      <c r="G42" s="40">
        <v>2</v>
      </c>
      <c r="H42" s="40">
        <v>2</v>
      </c>
      <c r="I42" s="40">
        <f t="shared" si="0"/>
        <v>5158.8</v>
      </c>
      <c r="J42" s="40">
        <f t="shared" si="1"/>
        <v>4127.04</v>
      </c>
      <c r="K42" s="40"/>
      <c r="L42" s="40"/>
    </row>
    <row r="43" spans="1:12" ht="20.100000000000001" customHeight="1" x14ac:dyDescent="0.15">
      <c r="A43" s="40" t="s">
        <v>204</v>
      </c>
      <c r="B43" s="40">
        <v>30</v>
      </c>
      <c r="C43" s="40">
        <v>30</v>
      </c>
      <c r="D43" s="40">
        <v>16</v>
      </c>
      <c r="E43" s="40">
        <v>14</v>
      </c>
      <c r="F43" s="40">
        <v>2</v>
      </c>
      <c r="G43" s="40">
        <v>2</v>
      </c>
      <c r="H43" s="40">
        <v>2</v>
      </c>
      <c r="I43" s="40">
        <f t="shared" si="0"/>
        <v>4691.3999999999996</v>
      </c>
      <c r="J43" s="40">
        <f t="shared" si="1"/>
        <v>3753.12</v>
      </c>
      <c r="K43" s="40"/>
      <c r="L43" s="40"/>
    </row>
    <row r="44" spans="1:12" ht="20.100000000000001" customHeight="1" x14ac:dyDescent="0.15">
      <c r="A44" s="40" t="s">
        <v>205</v>
      </c>
      <c r="B44" s="40">
        <v>28</v>
      </c>
      <c r="C44" s="40">
        <v>28</v>
      </c>
      <c r="D44" s="40">
        <v>14</v>
      </c>
      <c r="E44" s="40">
        <v>14</v>
      </c>
      <c r="F44" s="40">
        <v>6</v>
      </c>
      <c r="G44" s="40">
        <v>6</v>
      </c>
      <c r="H44" s="40">
        <v>6</v>
      </c>
      <c r="I44" s="40">
        <f t="shared" si="0"/>
        <v>4904.2000000000007</v>
      </c>
      <c r="J44" s="40">
        <f t="shared" si="1"/>
        <v>3923.3600000000006</v>
      </c>
      <c r="K44" s="40"/>
      <c r="L44" s="40"/>
    </row>
    <row r="45" spans="1:12" ht="20.100000000000001" customHeight="1" x14ac:dyDescent="0.15">
      <c r="A45" s="40" t="s">
        <v>206</v>
      </c>
      <c r="B45" s="40">
        <v>28</v>
      </c>
      <c r="C45" s="40">
        <v>28</v>
      </c>
      <c r="D45" s="40">
        <v>15</v>
      </c>
      <c r="E45" s="40">
        <v>13</v>
      </c>
      <c r="F45" s="40">
        <v>7</v>
      </c>
      <c r="G45" s="40">
        <v>7</v>
      </c>
      <c r="H45" s="40">
        <v>7</v>
      </c>
      <c r="I45" s="40">
        <f t="shared" si="0"/>
        <v>5025.1000000000004</v>
      </c>
      <c r="J45" s="40">
        <f t="shared" si="1"/>
        <v>4020.0800000000004</v>
      </c>
      <c r="K45" s="40"/>
      <c r="L45" s="40"/>
    </row>
    <row r="46" spans="1:12" ht="20.100000000000001" customHeight="1" x14ac:dyDescent="0.15">
      <c r="A46" s="40" t="s">
        <v>207</v>
      </c>
      <c r="B46" s="40">
        <v>31</v>
      </c>
      <c r="C46" s="40">
        <v>31</v>
      </c>
      <c r="D46" s="40">
        <v>8</v>
      </c>
      <c r="E46" s="40">
        <v>23</v>
      </c>
      <c r="F46" s="40">
        <v>3</v>
      </c>
      <c r="G46" s="40">
        <v>3</v>
      </c>
      <c r="H46" s="40">
        <v>3</v>
      </c>
      <c r="I46" s="40">
        <f t="shared" si="0"/>
        <v>5008.8999999999996</v>
      </c>
      <c r="J46" s="40">
        <f t="shared" si="1"/>
        <v>4007.12</v>
      </c>
      <c r="K46" s="40"/>
      <c r="L46" s="40"/>
    </row>
    <row r="47" spans="1:12" ht="20.100000000000001" customHeight="1" x14ac:dyDescent="0.15">
      <c r="A47" s="40" t="s">
        <v>208</v>
      </c>
      <c r="B47" s="40">
        <v>29</v>
      </c>
      <c r="C47" s="40">
        <v>29</v>
      </c>
      <c r="D47" s="40">
        <v>12</v>
      </c>
      <c r="E47" s="40">
        <v>17</v>
      </c>
      <c r="F47" s="40">
        <v>4</v>
      </c>
      <c r="G47" s="40">
        <v>4</v>
      </c>
      <c r="H47" s="40">
        <v>4</v>
      </c>
      <c r="I47" s="40">
        <f t="shared" si="0"/>
        <v>4813.1000000000004</v>
      </c>
      <c r="J47" s="40">
        <f t="shared" si="1"/>
        <v>3850.4800000000005</v>
      </c>
      <c r="K47" s="40"/>
      <c r="L47" s="40"/>
    </row>
    <row r="48" spans="1:12" ht="20.100000000000001" customHeight="1" x14ac:dyDescent="0.15">
      <c r="A48" s="40" t="s">
        <v>209</v>
      </c>
      <c r="B48" s="40">
        <v>30</v>
      </c>
      <c r="C48" s="40">
        <v>30</v>
      </c>
      <c r="D48" s="40">
        <v>9</v>
      </c>
      <c r="E48" s="40">
        <v>21</v>
      </c>
      <c r="F48" s="40">
        <v>1</v>
      </c>
      <c r="G48" s="40">
        <v>1</v>
      </c>
      <c r="H48" s="40">
        <v>1</v>
      </c>
      <c r="I48" s="40">
        <f t="shared" si="0"/>
        <v>4601.1000000000004</v>
      </c>
      <c r="J48" s="40">
        <f t="shared" si="1"/>
        <v>3680.8800000000006</v>
      </c>
      <c r="K48" s="40"/>
      <c r="L48" s="40"/>
    </row>
    <row r="49" spans="1:12" ht="20.100000000000001" customHeight="1" x14ac:dyDescent="0.15">
      <c r="A49" s="40" t="s">
        <v>210</v>
      </c>
      <c r="B49" s="40">
        <v>34</v>
      </c>
      <c r="C49" s="40">
        <v>34</v>
      </c>
      <c r="D49" s="40">
        <v>13</v>
      </c>
      <c r="E49" s="40">
        <v>21</v>
      </c>
      <c r="F49" s="40">
        <v>1</v>
      </c>
      <c r="G49" s="40">
        <v>1</v>
      </c>
      <c r="H49" s="40">
        <v>1</v>
      </c>
      <c r="I49" s="40">
        <f t="shared" si="0"/>
        <v>5183.5</v>
      </c>
      <c r="J49" s="40">
        <f t="shared" si="1"/>
        <v>4146.8</v>
      </c>
      <c r="K49" s="40"/>
      <c r="L49" s="40"/>
    </row>
    <row r="50" spans="1:12" ht="20.100000000000001" customHeight="1" x14ac:dyDescent="0.15">
      <c r="A50" s="40" t="s">
        <v>211</v>
      </c>
      <c r="B50" s="40">
        <v>25</v>
      </c>
      <c r="C50" s="40">
        <v>25</v>
      </c>
      <c r="D50" s="40">
        <v>14</v>
      </c>
      <c r="E50" s="40">
        <v>11</v>
      </c>
      <c r="F50" s="40">
        <v>0</v>
      </c>
      <c r="G50" s="40">
        <v>0</v>
      </c>
      <c r="H50" s="40">
        <v>0</v>
      </c>
      <c r="I50" s="40">
        <f t="shared" si="0"/>
        <v>3696.1</v>
      </c>
      <c r="J50" s="40">
        <f t="shared" si="1"/>
        <v>2956.88</v>
      </c>
      <c r="K50" s="40"/>
      <c r="L50" s="40"/>
    </row>
    <row r="51" spans="1:12" ht="20.100000000000001" customHeight="1" x14ac:dyDescent="0.15">
      <c r="A51" s="40" t="s">
        <v>212</v>
      </c>
      <c r="B51" s="40">
        <v>27</v>
      </c>
      <c r="C51" s="40">
        <v>27</v>
      </c>
      <c r="D51" s="40">
        <v>15</v>
      </c>
      <c r="E51" s="40">
        <v>12</v>
      </c>
      <c r="F51" s="40">
        <v>0</v>
      </c>
      <c r="G51" s="40">
        <v>0</v>
      </c>
      <c r="H51" s="40">
        <v>0</v>
      </c>
      <c r="I51" s="40">
        <f t="shared" si="0"/>
        <v>3992.4</v>
      </c>
      <c r="J51" s="40">
        <f t="shared" si="1"/>
        <v>3193.92</v>
      </c>
      <c r="K51" s="40"/>
      <c r="L51" s="40"/>
    </row>
    <row r="52" spans="1:12" ht="20.100000000000001" customHeight="1" x14ac:dyDescent="0.15">
      <c r="A52" s="40" t="s">
        <v>213</v>
      </c>
      <c r="B52" s="40">
        <v>24</v>
      </c>
      <c r="C52" s="40">
        <v>24</v>
      </c>
      <c r="D52" s="40">
        <v>15</v>
      </c>
      <c r="E52" s="40">
        <v>9</v>
      </c>
      <c r="F52" s="40">
        <v>1</v>
      </c>
      <c r="G52" s="40">
        <v>1</v>
      </c>
      <c r="H52" s="40">
        <v>1</v>
      </c>
      <c r="I52" s="40">
        <f t="shared" si="0"/>
        <v>3666.3</v>
      </c>
      <c r="J52" s="40">
        <f t="shared" si="1"/>
        <v>2933.0400000000004</v>
      </c>
      <c r="K52" s="40"/>
      <c r="L52" s="40"/>
    </row>
    <row r="53" spans="1:12" ht="20.100000000000001" customHeight="1" x14ac:dyDescent="0.15">
      <c r="A53" s="40" t="s">
        <v>214</v>
      </c>
      <c r="B53" s="40">
        <v>22</v>
      </c>
      <c r="C53" s="40">
        <v>22</v>
      </c>
      <c r="D53" s="40">
        <v>16</v>
      </c>
      <c r="E53" s="40">
        <v>6</v>
      </c>
      <c r="F53" s="40">
        <v>1</v>
      </c>
      <c r="G53" s="40">
        <v>1</v>
      </c>
      <c r="H53" s="40">
        <v>1</v>
      </c>
      <c r="I53" s="40">
        <f t="shared" si="0"/>
        <v>3359.8</v>
      </c>
      <c r="J53" s="40">
        <f t="shared" si="1"/>
        <v>2687.84</v>
      </c>
      <c r="K53" s="40"/>
      <c r="L53" s="40"/>
    </row>
    <row r="54" spans="1:12" ht="20.100000000000001" customHeight="1" x14ac:dyDescent="0.15">
      <c r="A54" s="40" t="s">
        <v>215</v>
      </c>
      <c r="B54" s="40">
        <v>40</v>
      </c>
      <c r="C54" s="40">
        <v>40</v>
      </c>
      <c r="D54" s="40">
        <v>18</v>
      </c>
      <c r="E54" s="40">
        <v>22</v>
      </c>
      <c r="F54" s="40">
        <v>3</v>
      </c>
      <c r="G54" s="40">
        <v>3</v>
      </c>
      <c r="H54" s="40">
        <v>3</v>
      </c>
      <c r="I54" s="40">
        <f t="shared" si="0"/>
        <v>6314.2</v>
      </c>
      <c r="J54" s="40">
        <f t="shared" si="1"/>
        <v>5051.3600000000006</v>
      </c>
      <c r="K54" s="40"/>
      <c r="L54" s="40"/>
    </row>
    <row r="55" spans="1:12" ht="20.100000000000001" customHeight="1" x14ac:dyDescent="0.15">
      <c r="A55" s="40" t="s">
        <v>216</v>
      </c>
      <c r="B55" s="40">
        <v>41</v>
      </c>
      <c r="C55" s="40">
        <v>41</v>
      </c>
      <c r="D55" s="40">
        <v>28</v>
      </c>
      <c r="E55" s="40">
        <v>13</v>
      </c>
      <c r="F55" s="40">
        <v>3</v>
      </c>
      <c r="G55" s="40">
        <v>3</v>
      </c>
      <c r="H55" s="40">
        <v>3</v>
      </c>
      <c r="I55" s="40">
        <f t="shared" si="0"/>
        <v>6413.9</v>
      </c>
      <c r="J55" s="40">
        <f t="shared" si="1"/>
        <v>5131.12</v>
      </c>
      <c r="K55" s="40"/>
      <c r="L55" s="40"/>
    </row>
    <row r="56" spans="1:12" ht="20.100000000000001" customHeight="1" x14ac:dyDescent="0.15">
      <c r="A56" s="40" t="s">
        <v>217</v>
      </c>
      <c r="B56" s="40">
        <v>27</v>
      </c>
      <c r="C56" s="40">
        <v>27</v>
      </c>
      <c r="D56" s="40">
        <v>16</v>
      </c>
      <c r="E56" s="40">
        <v>11</v>
      </c>
      <c r="F56" s="40">
        <v>1</v>
      </c>
      <c r="G56" s="40">
        <v>1</v>
      </c>
      <c r="H56" s="40">
        <v>1</v>
      </c>
      <c r="I56" s="40">
        <f t="shared" si="0"/>
        <v>4113.3</v>
      </c>
      <c r="J56" s="40">
        <f t="shared" si="1"/>
        <v>3290.6400000000003</v>
      </c>
      <c r="K56" s="40"/>
      <c r="L56" s="40"/>
    </row>
    <row r="57" spans="1:12" ht="20.100000000000001" customHeight="1" x14ac:dyDescent="0.15">
      <c r="A57" s="40" t="s">
        <v>218</v>
      </c>
      <c r="B57" s="40">
        <v>26</v>
      </c>
      <c r="C57" s="40">
        <v>26</v>
      </c>
      <c r="D57" s="40">
        <v>17</v>
      </c>
      <c r="E57" s="40">
        <v>9</v>
      </c>
      <c r="F57" s="40">
        <v>2</v>
      </c>
      <c r="G57" s="40">
        <v>2</v>
      </c>
      <c r="H57" s="40">
        <v>2</v>
      </c>
      <c r="I57" s="40">
        <f t="shared" si="0"/>
        <v>4083.5</v>
      </c>
      <c r="J57" s="40">
        <f t="shared" si="1"/>
        <v>3266.8</v>
      </c>
      <c r="K57" s="40"/>
      <c r="L57" s="40"/>
    </row>
    <row r="58" spans="1:12" ht="20.100000000000001" customHeight="1" x14ac:dyDescent="0.15">
      <c r="A58" s="40" t="s">
        <v>219</v>
      </c>
      <c r="B58" s="40">
        <v>29</v>
      </c>
      <c r="C58" s="40">
        <v>29</v>
      </c>
      <c r="D58" s="40">
        <v>21</v>
      </c>
      <c r="E58" s="40">
        <v>8</v>
      </c>
      <c r="F58" s="40">
        <v>0</v>
      </c>
      <c r="G58" s="40">
        <v>0</v>
      </c>
      <c r="H58" s="40">
        <v>0</v>
      </c>
      <c r="I58" s="40">
        <f t="shared" si="0"/>
        <v>4263.2000000000007</v>
      </c>
      <c r="J58" s="40">
        <f t="shared" si="1"/>
        <v>3410.5600000000009</v>
      </c>
      <c r="K58" s="40"/>
      <c r="L58" s="40"/>
    </row>
    <row r="59" spans="1:12" ht="20.100000000000001" customHeight="1" x14ac:dyDescent="0.15">
      <c r="A59" s="40" t="s">
        <v>220</v>
      </c>
      <c r="B59" s="40">
        <v>24</v>
      </c>
      <c r="C59" s="40">
        <v>24</v>
      </c>
      <c r="D59" s="40">
        <v>11</v>
      </c>
      <c r="E59" s="40">
        <v>13</v>
      </c>
      <c r="F59" s="40">
        <v>3</v>
      </c>
      <c r="G59" s="40">
        <v>3</v>
      </c>
      <c r="H59" s="40">
        <v>3</v>
      </c>
      <c r="I59" s="40">
        <f t="shared" si="0"/>
        <v>3938.7000000000003</v>
      </c>
      <c r="J59" s="40">
        <f t="shared" si="1"/>
        <v>3150.9600000000005</v>
      </c>
      <c r="K59" s="40"/>
      <c r="L59" s="40"/>
    </row>
    <row r="60" spans="1:12" ht="20.100000000000001" customHeight="1" x14ac:dyDescent="0.15">
      <c r="A60" s="40" t="s">
        <v>221</v>
      </c>
      <c r="B60" s="40">
        <v>29</v>
      </c>
      <c r="C60" s="40">
        <v>29</v>
      </c>
      <c r="D60" s="40">
        <v>20</v>
      </c>
      <c r="E60" s="40">
        <v>9</v>
      </c>
      <c r="F60" s="40">
        <v>4</v>
      </c>
      <c r="G60" s="40">
        <v>4</v>
      </c>
      <c r="H60" s="40">
        <v>4</v>
      </c>
      <c r="I60" s="40">
        <f t="shared" si="0"/>
        <v>4772.3</v>
      </c>
      <c r="J60" s="40">
        <f t="shared" si="1"/>
        <v>3817.84</v>
      </c>
      <c r="K60" s="40"/>
      <c r="L60" s="40"/>
    </row>
    <row r="61" spans="1:12" ht="20.100000000000001" customHeight="1" x14ac:dyDescent="0.15">
      <c r="A61" s="40" t="s">
        <v>222</v>
      </c>
      <c r="B61" s="40">
        <v>31</v>
      </c>
      <c r="C61" s="40">
        <v>31</v>
      </c>
      <c r="D61" s="40">
        <v>19</v>
      </c>
      <c r="E61" s="40">
        <v>12</v>
      </c>
      <c r="F61" s="40">
        <v>3</v>
      </c>
      <c r="G61" s="40">
        <v>3</v>
      </c>
      <c r="H61" s="40">
        <v>3</v>
      </c>
      <c r="I61" s="40">
        <f t="shared" si="0"/>
        <v>4952.7999999999993</v>
      </c>
      <c r="J61" s="40">
        <f t="shared" si="1"/>
        <v>3962.24</v>
      </c>
      <c r="K61" s="40"/>
      <c r="L61" s="40"/>
    </row>
    <row r="62" spans="1:12" ht="20.100000000000001" customHeight="1" x14ac:dyDescent="0.15">
      <c r="A62" s="40" t="s">
        <v>223</v>
      </c>
      <c r="B62" s="40">
        <v>31</v>
      </c>
      <c r="C62" s="40">
        <v>31</v>
      </c>
      <c r="D62" s="40">
        <v>11</v>
      </c>
      <c r="E62" s="40">
        <v>20</v>
      </c>
      <c r="F62" s="40">
        <v>1</v>
      </c>
      <c r="G62" s="40">
        <v>1</v>
      </c>
      <c r="H62" s="40">
        <v>1</v>
      </c>
      <c r="I62" s="40">
        <f t="shared" si="0"/>
        <v>4741.6000000000004</v>
      </c>
      <c r="J62" s="40">
        <f t="shared" si="1"/>
        <v>3793.2800000000007</v>
      </c>
      <c r="K62" s="40"/>
      <c r="L62" s="40"/>
    </row>
    <row r="63" spans="1:12" ht="20.100000000000001" customHeight="1" x14ac:dyDescent="0.15">
      <c r="A63" s="40" t="s">
        <v>224</v>
      </c>
      <c r="B63" s="40">
        <v>28</v>
      </c>
      <c r="C63" s="40">
        <v>28</v>
      </c>
      <c r="D63" s="40">
        <v>15</v>
      </c>
      <c r="E63" s="40">
        <v>13</v>
      </c>
      <c r="F63" s="40">
        <v>7</v>
      </c>
      <c r="G63" s="40">
        <v>7</v>
      </c>
      <c r="H63" s="40">
        <v>7</v>
      </c>
      <c r="I63" s="40">
        <f t="shared" si="0"/>
        <v>5025.1000000000004</v>
      </c>
      <c r="J63" s="40">
        <f t="shared" si="1"/>
        <v>4020.0800000000004</v>
      </c>
      <c r="K63" s="40"/>
      <c r="L63" s="40"/>
    </row>
    <row r="64" spans="1:12" ht="20.100000000000001" customHeight="1" x14ac:dyDescent="0.15">
      <c r="A64" s="40" t="s">
        <v>225</v>
      </c>
      <c r="B64" s="40">
        <v>41</v>
      </c>
      <c r="C64" s="40">
        <v>41</v>
      </c>
      <c r="D64" s="40">
        <v>23</v>
      </c>
      <c r="E64" s="40">
        <v>18</v>
      </c>
      <c r="F64" s="40">
        <v>1</v>
      </c>
      <c r="G64" s="40">
        <v>1</v>
      </c>
      <c r="H64" s="40">
        <v>1</v>
      </c>
      <c r="I64" s="40">
        <f t="shared" si="0"/>
        <v>6187.4</v>
      </c>
      <c r="J64" s="40">
        <f t="shared" si="1"/>
        <v>4949.92</v>
      </c>
      <c r="K64" s="40"/>
      <c r="L64" s="40"/>
    </row>
    <row r="65" spans="1:12" ht="20.100000000000001" customHeight="1" x14ac:dyDescent="0.15">
      <c r="A65" s="40" t="s">
        <v>226</v>
      </c>
      <c r="B65" s="40">
        <v>36</v>
      </c>
      <c r="C65" s="40">
        <v>36</v>
      </c>
      <c r="D65" s="40">
        <v>18</v>
      </c>
      <c r="E65" s="40">
        <v>18</v>
      </c>
      <c r="F65" s="40">
        <v>5</v>
      </c>
      <c r="G65" s="40">
        <v>5</v>
      </c>
      <c r="H65" s="40">
        <v>5</v>
      </c>
      <c r="I65" s="40">
        <f t="shared" si="0"/>
        <v>5963.4</v>
      </c>
      <c r="J65" s="40">
        <f t="shared" si="1"/>
        <v>4770.72</v>
      </c>
      <c r="K65" s="40"/>
      <c r="L65" s="40"/>
    </row>
    <row r="66" spans="1:12" ht="20.100000000000001" customHeight="1" x14ac:dyDescent="0.15">
      <c r="A66" s="40" t="s">
        <v>227</v>
      </c>
      <c r="B66" s="40">
        <v>19</v>
      </c>
      <c r="C66" s="40">
        <v>19</v>
      </c>
      <c r="D66" s="40">
        <v>12</v>
      </c>
      <c r="E66" s="40">
        <v>7</v>
      </c>
      <c r="F66" s="40">
        <v>1</v>
      </c>
      <c r="G66" s="40">
        <v>1</v>
      </c>
      <c r="H66" s="40">
        <v>1</v>
      </c>
      <c r="I66" s="40">
        <f t="shared" si="0"/>
        <v>2928.1000000000004</v>
      </c>
      <c r="J66" s="40">
        <f t="shared" si="1"/>
        <v>2342.4800000000005</v>
      </c>
      <c r="K66" s="40"/>
      <c r="L66" s="40"/>
    </row>
    <row r="67" spans="1:12" ht="20.100000000000001" customHeight="1" x14ac:dyDescent="0.15">
      <c r="A67" s="40" t="s">
        <v>228</v>
      </c>
      <c r="B67" s="40">
        <v>9</v>
      </c>
      <c r="C67" s="40">
        <v>9</v>
      </c>
      <c r="D67" s="40">
        <v>8</v>
      </c>
      <c r="E67" s="40">
        <v>1</v>
      </c>
      <c r="F67" s="40">
        <v>6</v>
      </c>
      <c r="G67" s="40">
        <v>6</v>
      </c>
      <c r="H67" s="40">
        <v>6</v>
      </c>
      <c r="I67" s="40">
        <f t="shared" si="0"/>
        <v>2071.5</v>
      </c>
      <c r="J67" s="40">
        <f t="shared" si="1"/>
        <v>1657.2</v>
      </c>
      <c r="K67" s="40"/>
      <c r="L67" s="40"/>
    </row>
    <row r="68" spans="1:12" ht="20.100000000000001" customHeight="1" x14ac:dyDescent="0.15">
      <c r="A68" s="40" t="s">
        <v>229</v>
      </c>
      <c r="B68" s="40">
        <v>28</v>
      </c>
      <c r="C68" s="40">
        <v>28</v>
      </c>
      <c r="D68" s="40">
        <v>13</v>
      </c>
      <c r="E68" s="40">
        <v>15</v>
      </c>
      <c r="F68" s="40">
        <v>4</v>
      </c>
      <c r="G68" s="40">
        <v>4</v>
      </c>
      <c r="H68" s="40">
        <v>4</v>
      </c>
      <c r="I68" s="40">
        <f t="shared" si="0"/>
        <v>4657.3</v>
      </c>
      <c r="J68" s="40">
        <f t="shared" si="1"/>
        <v>3725.84</v>
      </c>
      <c r="K68" s="40"/>
      <c r="L68" s="40"/>
    </row>
    <row r="69" spans="1:12" ht="20.100000000000001" customHeight="1" x14ac:dyDescent="0.15">
      <c r="A69" s="40" t="s">
        <v>230</v>
      </c>
      <c r="B69" s="40">
        <v>33</v>
      </c>
      <c r="C69" s="40">
        <v>33</v>
      </c>
      <c r="D69" s="40">
        <v>20</v>
      </c>
      <c r="E69" s="40">
        <v>13</v>
      </c>
      <c r="F69" s="40">
        <v>5</v>
      </c>
      <c r="G69" s="40">
        <v>5</v>
      </c>
      <c r="H69" s="40">
        <v>5</v>
      </c>
      <c r="I69" s="40">
        <f t="shared" si="0"/>
        <v>5501.1</v>
      </c>
      <c r="J69" s="40">
        <f t="shared" si="1"/>
        <v>4400.88</v>
      </c>
      <c r="K69" s="40"/>
      <c r="L69" s="40"/>
    </row>
    <row r="70" spans="1:12" ht="20.100000000000001" customHeight="1" x14ac:dyDescent="0.15">
      <c r="A70" s="40" t="s">
        <v>231</v>
      </c>
      <c r="B70" s="40">
        <v>34</v>
      </c>
      <c r="C70" s="40">
        <v>34</v>
      </c>
      <c r="D70" s="40">
        <v>21</v>
      </c>
      <c r="E70" s="40">
        <v>13</v>
      </c>
      <c r="F70" s="40">
        <v>1</v>
      </c>
      <c r="G70" s="40">
        <v>1</v>
      </c>
      <c r="H70" s="40">
        <v>1</v>
      </c>
      <c r="I70" s="40">
        <f t="shared" si="0"/>
        <v>5142.7</v>
      </c>
      <c r="J70" s="40">
        <f t="shared" si="1"/>
        <v>4114.16</v>
      </c>
      <c r="K70" s="40"/>
      <c r="L70" s="40"/>
    </row>
    <row r="71" spans="1:12" ht="20.100000000000001" customHeight="1" x14ac:dyDescent="0.15">
      <c r="A71" s="40" t="s">
        <v>232</v>
      </c>
      <c r="B71" s="40">
        <v>33</v>
      </c>
      <c r="C71" s="40">
        <v>33</v>
      </c>
      <c r="D71" s="40">
        <v>11</v>
      </c>
      <c r="E71" s="40">
        <v>22</v>
      </c>
      <c r="F71" s="40">
        <v>5</v>
      </c>
      <c r="G71" s="40">
        <v>5</v>
      </c>
      <c r="H71" s="40">
        <v>5</v>
      </c>
      <c r="I71" s="40">
        <f t="shared" si="0"/>
        <v>5547</v>
      </c>
      <c r="J71" s="40">
        <f t="shared" si="1"/>
        <v>4437.6000000000004</v>
      </c>
      <c r="K71" s="40"/>
      <c r="L71" s="40"/>
    </row>
    <row r="72" spans="1:12" ht="20.100000000000001" customHeight="1" x14ac:dyDescent="0.15">
      <c r="A72" s="40" t="s">
        <v>233</v>
      </c>
      <c r="B72" s="40">
        <v>31</v>
      </c>
      <c r="C72" s="40">
        <v>31</v>
      </c>
      <c r="D72" s="40">
        <v>13</v>
      </c>
      <c r="E72" s="40">
        <v>18</v>
      </c>
      <c r="F72" s="40">
        <v>9</v>
      </c>
      <c r="G72" s="40">
        <v>9</v>
      </c>
      <c r="H72" s="40">
        <v>9</v>
      </c>
      <c r="I72" s="40">
        <f t="shared" ref="I72:I79" si="2">$B$6*B72+$C$6*C72+$D$6*D72+$E$6*E72+$F$6*F72+$G$6*G72+$H$6*H72</f>
        <v>5739.4</v>
      </c>
      <c r="J72" s="40">
        <f t="shared" ref="J72:J79" si="3">I72*0.8</f>
        <v>4591.5199999999995</v>
      </c>
      <c r="K72" s="40"/>
      <c r="L72" s="40"/>
    </row>
    <row r="73" spans="1:12" ht="20.100000000000001" customHeight="1" x14ac:dyDescent="0.15">
      <c r="A73" s="40" t="s">
        <v>234</v>
      </c>
      <c r="B73" s="40">
        <v>8</v>
      </c>
      <c r="C73" s="40">
        <v>8</v>
      </c>
      <c r="D73" s="40">
        <v>2</v>
      </c>
      <c r="E73" s="40">
        <v>6</v>
      </c>
      <c r="F73" s="40">
        <v>12</v>
      </c>
      <c r="G73" s="40">
        <v>12</v>
      </c>
      <c r="H73" s="40">
        <v>12</v>
      </c>
      <c r="I73" s="40">
        <f t="shared" si="2"/>
        <v>2707.4</v>
      </c>
      <c r="J73" s="40">
        <f t="shared" si="3"/>
        <v>2165.92</v>
      </c>
      <c r="K73" s="40"/>
      <c r="L73" s="40"/>
    </row>
    <row r="74" spans="1:12" ht="20.100000000000001" customHeight="1" x14ac:dyDescent="0.15">
      <c r="A74" s="40" t="s">
        <v>235</v>
      </c>
      <c r="B74" s="40">
        <v>15</v>
      </c>
      <c r="C74" s="40">
        <v>15</v>
      </c>
      <c r="D74" s="40">
        <v>4</v>
      </c>
      <c r="E74" s="40">
        <v>11</v>
      </c>
      <c r="F74" s="40">
        <v>4</v>
      </c>
      <c r="G74" s="40">
        <v>4</v>
      </c>
      <c r="H74" s="40">
        <v>4</v>
      </c>
      <c r="I74" s="40">
        <f t="shared" si="2"/>
        <v>2744.1</v>
      </c>
      <c r="J74" s="40">
        <f t="shared" si="3"/>
        <v>2195.2800000000002</v>
      </c>
      <c r="K74" s="40"/>
      <c r="L74" s="40"/>
    </row>
    <row r="75" spans="1:12" ht="20.100000000000001" customHeight="1" x14ac:dyDescent="0.15">
      <c r="A75" s="40" t="s">
        <v>236</v>
      </c>
      <c r="B75" s="40">
        <v>13</v>
      </c>
      <c r="C75" s="40">
        <v>13</v>
      </c>
      <c r="D75" s="40">
        <v>0</v>
      </c>
      <c r="E75" s="40">
        <v>13</v>
      </c>
      <c r="F75" s="40">
        <v>4</v>
      </c>
      <c r="G75" s="40">
        <v>4</v>
      </c>
      <c r="H75" s="40">
        <v>4</v>
      </c>
      <c r="I75" s="40">
        <f t="shared" si="2"/>
        <v>2463.1</v>
      </c>
      <c r="J75" s="40">
        <f t="shared" si="3"/>
        <v>1970.48</v>
      </c>
      <c r="K75" s="40"/>
      <c r="L75" s="40"/>
    </row>
    <row r="76" spans="1:12" ht="20.100000000000001" customHeight="1" x14ac:dyDescent="0.15">
      <c r="A76" s="40" t="s">
        <v>237</v>
      </c>
      <c r="B76" s="40">
        <v>40</v>
      </c>
      <c r="C76" s="40">
        <v>40</v>
      </c>
      <c r="D76" s="40">
        <v>19</v>
      </c>
      <c r="E76" s="40">
        <v>21</v>
      </c>
      <c r="F76" s="40">
        <v>3</v>
      </c>
      <c r="G76" s="40">
        <v>3</v>
      </c>
      <c r="H76" s="40">
        <v>3</v>
      </c>
      <c r="I76" s="40">
        <f t="shared" si="2"/>
        <v>6309.1</v>
      </c>
      <c r="J76" s="40">
        <f t="shared" si="3"/>
        <v>5047.2800000000007</v>
      </c>
      <c r="K76" s="40"/>
      <c r="L76" s="40"/>
    </row>
    <row r="77" spans="1:12" ht="20.100000000000001" customHeight="1" x14ac:dyDescent="0.15">
      <c r="A77" s="40" t="s">
        <v>238</v>
      </c>
      <c r="B77" s="40">
        <v>34</v>
      </c>
      <c r="C77" s="40">
        <v>34</v>
      </c>
      <c r="D77" s="40">
        <v>20</v>
      </c>
      <c r="E77" s="40">
        <v>14</v>
      </c>
      <c r="F77" s="40">
        <v>6</v>
      </c>
      <c r="G77" s="40">
        <v>6</v>
      </c>
      <c r="H77" s="40">
        <v>6</v>
      </c>
      <c r="I77" s="40">
        <f t="shared" si="2"/>
        <v>5777.8</v>
      </c>
      <c r="J77" s="40">
        <f t="shared" si="3"/>
        <v>4622.2400000000007</v>
      </c>
      <c r="K77" s="40"/>
      <c r="L77" s="40"/>
    </row>
    <row r="78" spans="1:12" ht="20.100000000000001" customHeight="1" x14ac:dyDescent="0.15">
      <c r="A78" s="40" t="s">
        <v>239</v>
      </c>
      <c r="B78" s="40">
        <v>27</v>
      </c>
      <c r="C78" s="40">
        <v>27</v>
      </c>
      <c r="D78" s="40">
        <v>12</v>
      </c>
      <c r="E78" s="40">
        <v>15</v>
      </c>
      <c r="F78" s="40">
        <v>4</v>
      </c>
      <c r="G78" s="40">
        <v>4</v>
      </c>
      <c r="H78" s="40">
        <v>4</v>
      </c>
      <c r="I78" s="40">
        <f t="shared" si="2"/>
        <v>4511.7</v>
      </c>
      <c r="J78" s="40">
        <f t="shared" si="3"/>
        <v>3609.36</v>
      </c>
      <c r="K78" s="40"/>
      <c r="L78" s="40"/>
    </row>
    <row r="79" spans="1:12" ht="20.100000000000001" customHeight="1" x14ac:dyDescent="0.15">
      <c r="A79" s="40" t="s">
        <v>240</v>
      </c>
      <c r="B79" s="40">
        <v>28</v>
      </c>
      <c r="C79" s="40">
        <v>28</v>
      </c>
      <c r="D79" s="40">
        <v>14</v>
      </c>
      <c r="E79" s="40">
        <v>14</v>
      </c>
      <c r="F79" s="40">
        <v>5</v>
      </c>
      <c r="G79" s="40">
        <v>5</v>
      </c>
      <c r="H79" s="40">
        <v>5</v>
      </c>
      <c r="I79" s="40">
        <f t="shared" si="2"/>
        <v>4778.2000000000007</v>
      </c>
      <c r="J79" s="40">
        <f t="shared" si="3"/>
        <v>3822.5600000000009</v>
      </c>
      <c r="K79" s="40"/>
      <c r="L79" s="40"/>
    </row>
    <row r="80" spans="1:12" x14ac:dyDescent="0.15">
      <c r="B80" s="10">
        <f t="shared" ref="B80:H80" si="4">SUM(B7:B79)</f>
        <v>2055</v>
      </c>
      <c r="C80" s="10">
        <f t="shared" si="4"/>
        <v>2055</v>
      </c>
      <c r="D80" s="10">
        <f t="shared" si="4"/>
        <v>1076</v>
      </c>
      <c r="E80" s="10">
        <f t="shared" si="4"/>
        <v>980</v>
      </c>
      <c r="F80" s="10">
        <f t="shared" si="4"/>
        <v>270</v>
      </c>
      <c r="G80" s="10">
        <f t="shared" si="4"/>
        <v>270</v>
      </c>
      <c r="H80" s="10">
        <f t="shared" si="4"/>
        <v>270</v>
      </c>
    </row>
  </sheetData>
  <mergeCells count="6">
    <mergeCell ref="A1:L2"/>
    <mergeCell ref="A4:A6"/>
    <mergeCell ref="I4:I6"/>
    <mergeCell ref="J4:J6"/>
    <mergeCell ref="K4:K6"/>
    <mergeCell ref="L4:L6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18电气、自动化</vt:lpstr>
      <vt:lpstr>18商务英语（专业选修）</vt:lpstr>
      <vt:lpstr>19商务英语</vt:lpstr>
      <vt:lpstr>20商务英语</vt:lpstr>
      <vt:lpstr>18软件</vt:lpstr>
      <vt:lpstr>17建筑</vt:lpstr>
      <vt:lpstr>18工管造价</vt:lpstr>
      <vt:lpstr>18电子</vt:lpstr>
      <vt:lpstr>18商务英语2班</vt:lpstr>
      <vt:lpstr>大学英语四</vt:lpstr>
      <vt:lpstr>大学英语二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hxm</cp:lastModifiedBy>
  <dcterms:created xsi:type="dcterms:W3CDTF">2020-12-27T08:09:00Z</dcterms:created>
  <dcterms:modified xsi:type="dcterms:W3CDTF">2021-06-15T00:51:22Z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