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810" yWindow="-120" windowWidth="23310" windowHeight="13740" tabRatio="861" activeTab="15"/>
  </bookViews>
  <sheets>
    <sheet name="19级电子、光电-2" sheetId="1" r:id="rId1"/>
    <sheet name="19通信-3" sheetId="9" r:id="rId2"/>
    <sheet name="19软件-1" sheetId="6" r:id="rId3"/>
    <sheet name="18、20建土-3" sheetId="21" r:id="rId4"/>
    <sheet name="18、19机电-3" sheetId="22" r:id="rId5"/>
    <sheet name="中间" sheetId="20" state="hidden" r:id="rId6"/>
    <sheet name="18级电子、光电专业-7" sheetId="4" state="hidden" r:id="rId7"/>
    <sheet name="18、19、20、21商务英语-5" sheetId="11" r:id="rId8"/>
    <sheet name="19商务英语-2" sheetId="5" state="hidden" r:id="rId9"/>
    <sheet name="18、19、20商务英语-2 " sheetId="18" state="hidden" r:id="rId10"/>
    <sheet name="18、19机械-3" sheetId="12" state="hidden" r:id="rId11"/>
    <sheet name="18投资-2" sheetId="13" state="hidden" r:id="rId12"/>
    <sheet name="18、19建筑土木院-4" sheetId="14" state="hidden" r:id="rId13"/>
    <sheet name="21大学英语一 (2)" sheetId="19" state="hidden" r:id="rId14"/>
    <sheet name="19级投资-2" sheetId="23" r:id="rId15"/>
    <sheet name="21大学英语二" sheetId="16" r:id="rId16"/>
    <sheet name="20大学英语四" sheetId="15" r:id="rId17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6" l="1"/>
  <c r="L7" i="16"/>
  <c r="K8" i="16"/>
  <c r="L8" i="16" s="1"/>
  <c r="K9" i="16"/>
  <c r="L9" i="16"/>
  <c r="K10" i="16"/>
  <c r="L10" i="16" s="1"/>
  <c r="K11" i="16"/>
  <c r="L11" i="16"/>
  <c r="K12" i="16"/>
  <c r="L12" i="16" s="1"/>
  <c r="K13" i="16"/>
  <c r="L13" i="16"/>
  <c r="K14" i="16"/>
  <c r="L14" i="16" s="1"/>
  <c r="K15" i="16"/>
  <c r="L15" i="16"/>
  <c r="K16" i="16"/>
  <c r="L16" i="16" s="1"/>
  <c r="K17" i="16"/>
  <c r="L17" i="16" s="1"/>
  <c r="K18" i="16"/>
  <c r="L18" i="16" s="1"/>
  <c r="K19" i="16"/>
  <c r="L19" i="16"/>
  <c r="K20" i="16"/>
  <c r="L20" i="16" s="1"/>
  <c r="K21" i="16"/>
  <c r="L21" i="16"/>
  <c r="K22" i="16"/>
  <c r="L22" i="16" s="1"/>
  <c r="K23" i="16"/>
  <c r="L23" i="16"/>
  <c r="K24" i="16"/>
  <c r="L24" i="16" s="1"/>
  <c r="K25" i="16"/>
  <c r="L25" i="16"/>
  <c r="K26" i="16"/>
  <c r="L26" i="16" s="1"/>
  <c r="K27" i="16"/>
  <c r="L27" i="16"/>
  <c r="K28" i="16"/>
  <c r="L28" i="16" s="1"/>
  <c r="K29" i="16"/>
  <c r="L29" i="16"/>
  <c r="K30" i="16"/>
  <c r="L30" i="16" s="1"/>
  <c r="K31" i="16"/>
  <c r="L31" i="16"/>
  <c r="K32" i="16"/>
  <c r="L32" i="16" s="1"/>
  <c r="K33" i="16"/>
  <c r="L33" i="16"/>
  <c r="K34" i="16"/>
  <c r="L34" i="16" s="1"/>
  <c r="K35" i="16"/>
  <c r="L35" i="16"/>
  <c r="K36" i="16"/>
  <c r="L36" i="16" s="1"/>
  <c r="K37" i="16"/>
  <c r="L37" i="16"/>
  <c r="K38" i="16"/>
  <c r="L38" i="16" s="1"/>
  <c r="K39" i="16"/>
  <c r="L39" i="16"/>
  <c r="K40" i="16"/>
  <c r="L40" i="16" s="1"/>
  <c r="K41" i="16"/>
  <c r="L41" i="16"/>
  <c r="K42" i="16"/>
  <c r="L42" i="16" s="1"/>
  <c r="K43" i="16"/>
  <c r="L43" i="16"/>
  <c r="K44" i="16"/>
  <c r="L44" i="16" s="1"/>
  <c r="K45" i="16"/>
  <c r="L45" i="16"/>
  <c r="K46" i="16"/>
  <c r="L46" i="16" s="1"/>
  <c r="K47" i="16"/>
  <c r="L47" i="16"/>
  <c r="K48" i="16"/>
  <c r="L48" i="16" s="1"/>
  <c r="K49" i="16"/>
  <c r="L49" i="16"/>
  <c r="K50" i="16"/>
  <c r="L50" i="16" s="1"/>
  <c r="K51" i="16"/>
  <c r="L51" i="16"/>
  <c r="K52" i="16"/>
  <c r="L52" i="16" s="1"/>
  <c r="K53" i="16"/>
  <c r="L53" i="16"/>
  <c r="K54" i="16"/>
  <c r="L54" i="16" s="1"/>
  <c r="K55" i="16"/>
  <c r="L55" i="16"/>
  <c r="K56" i="16"/>
  <c r="L56" i="16" s="1"/>
  <c r="K57" i="16"/>
  <c r="L57" i="16"/>
  <c r="K58" i="16"/>
  <c r="L58" i="16" s="1"/>
  <c r="K59" i="16"/>
  <c r="L59" i="16"/>
  <c r="K60" i="16"/>
  <c r="L60" i="16" s="1"/>
  <c r="K61" i="16"/>
  <c r="L61" i="16"/>
  <c r="K62" i="16"/>
  <c r="L62" i="16" s="1"/>
  <c r="K63" i="16"/>
  <c r="L63" i="16"/>
  <c r="K64" i="16"/>
  <c r="L64" i="16" s="1"/>
  <c r="K65" i="16"/>
  <c r="L65" i="16"/>
  <c r="K66" i="16"/>
  <c r="L66" i="16" s="1"/>
  <c r="K67" i="16"/>
  <c r="L67" i="16"/>
  <c r="K68" i="16"/>
  <c r="L68" i="16" s="1"/>
  <c r="K69" i="16"/>
  <c r="L69" i="16"/>
  <c r="K70" i="16"/>
  <c r="L70" i="16" s="1"/>
  <c r="K71" i="16"/>
  <c r="L71" i="16"/>
  <c r="K72" i="16"/>
  <c r="L72" i="16" s="1"/>
  <c r="K73" i="16"/>
  <c r="L73" i="16"/>
  <c r="K74" i="16"/>
  <c r="L74" i="16" s="1"/>
  <c r="K75" i="16"/>
  <c r="L75" i="16"/>
  <c r="K76" i="16"/>
  <c r="L76" i="16" s="1"/>
  <c r="K77" i="16"/>
  <c r="L77" i="16"/>
  <c r="K78" i="16"/>
  <c r="L78" i="16" s="1"/>
  <c r="K6" i="16"/>
  <c r="E12" i="21" l="1"/>
  <c r="B79" i="16"/>
  <c r="D10" i="23" l="1"/>
  <c r="D7" i="23"/>
  <c r="D8" i="23"/>
  <c r="D9" i="23"/>
  <c r="D6" i="23"/>
  <c r="E6" i="23"/>
  <c r="D18" i="22" l="1"/>
  <c r="C18" i="22"/>
  <c r="B18" i="22"/>
  <c r="E16" i="22"/>
  <c r="E7" i="22"/>
  <c r="E8" i="22"/>
  <c r="E9" i="22"/>
  <c r="E10" i="22"/>
  <c r="E11" i="22"/>
  <c r="E12" i="22"/>
  <c r="E13" i="22"/>
  <c r="E14" i="22"/>
  <c r="E15" i="22"/>
  <c r="E17" i="22"/>
  <c r="E6" i="22"/>
  <c r="E10" i="21"/>
  <c r="E7" i="21"/>
  <c r="E8" i="21"/>
  <c r="E9" i="21"/>
  <c r="E11" i="21"/>
  <c r="E6" i="21"/>
  <c r="D7" i="6"/>
  <c r="D8" i="6"/>
  <c r="D9" i="6"/>
  <c r="D10" i="6"/>
  <c r="D11" i="6"/>
  <c r="D6" i="6"/>
  <c r="B8" i="9"/>
  <c r="E7" i="9"/>
  <c r="E6" i="9"/>
  <c r="E10" i="1"/>
  <c r="D10" i="1"/>
  <c r="C10" i="1"/>
  <c r="B10" i="1"/>
  <c r="D7" i="1"/>
  <c r="E7" i="1"/>
  <c r="D8" i="1"/>
  <c r="E8" i="1" s="1"/>
  <c r="D9" i="1"/>
  <c r="E9" i="1"/>
  <c r="E6" i="1"/>
  <c r="D6" i="1"/>
  <c r="C78" i="15" l="1"/>
  <c r="D78" i="15"/>
  <c r="E78" i="15"/>
  <c r="F78" i="15"/>
  <c r="G78" i="15"/>
  <c r="H78" i="15"/>
  <c r="B78" i="15"/>
  <c r="C79" i="16"/>
  <c r="D79" i="16"/>
  <c r="E79" i="16"/>
  <c r="F79" i="16"/>
  <c r="G79" i="16"/>
  <c r="H79" i="16"/>
  <c r="I79" i="16"/>
  <c r="J79" i="16"/>
  <c r="H7" i="11" l="1"/>
  <c r="H8" i="11"/>
  <c r="H9" i="11"/>
  <c r="H10" i="11"/>
  <c r="H11" i="11"/>
  <c r="H12" i="11"/>
  <c r="I12" i="11" s="1"/>
  <c r="H6" i="11"/>
  <c r="C10" i="23" l="1"/>
  <c r="B10" i="23"/>
  <c r="E9" i="23"/>
  <c r="E8" i="23"/>
  <c r="E7" i="23"/>
  <c r="E10" i="23" l="1"/>
  <c r="I7" i="11" l="1"/>
  <c r="I8" i="11"/>
  <c r="I9" i="11"/>
  <c r="I10" i="11"/>
  <c r="I11" i="11"/>
  <c r="I71" i="15" l="1"/>
  <c r="J71" i="15"/>
  <c r="I72" i="15"/>
  <c r="J72" i="15" s="1"/>
  <c r="I73" i="15"/>
  <c r="J73" i="15" s="1"/>
  <c r="I74" i="15"/>
  <c r="J74" i="15" s="1"/>
  <c r="I75" i="15"/>
  <c r="J75" i="15"/>
  <c r="I76" i="15"/>
  <c r="J76" i="15" s="1"/>
  <c r="I77" i="15"/>
  <c r="J77" i="15"/>
  <c r="L6" i="16"/>
  <c r="B12" i="6" l="1"/>
  <c r="C13" i="21"/>
  <c r="D13" i="21"/>
  <c r="B13" i="21"/>
  <c r="F7" i="22"/>
  <c r="F8" i="22"/>
  <c r="F9" i="22"/>
  <c r="F10" i="22"/>
  <c r="F11" i="22"/>
  <c r="F12" i="22"/>
  <c r="F13" i="22"/>
  <c r="F14" i="22"/>
  <c r="F15" i="22"/>
  <c r="F16" i="22"/>
  <c r="F17" i="22"/>
  <c r="F6" i="22" l="1"/>
  <c r="F18" i="22" s="1"/>
  <c r="E18" i="22"/>
  <c r="F8" i="21"/>
  <c r="F9" i="21"/>
  <c r="F10" i="21"/>
  <c r="F11" i="21"/>
  <c r="F12" i="21"/>
  <c r="F7" i="21" l="1"/>
  <c r="F6" i="21" l="1"/>
  <c r="F13" i="21" s="1"/>
  <c r="E13" i="21"/>
  <c r="C12" i="6"/>
  <c r="E8" i="6"/>
  <c r="E9" i="6"/>
  <c r="E10" i="6"/>
  <c r="E11" i="6"/>
  <c r="I9" i="4" l="1"/>
  <c r="I7" i="4"/>
  <c r="I6" i="4"/>
  <c r="J6" i="4"/>
  <c r="D79" i="19" l="1"/>
  <c r="E79" i="19"/>
  <c r="F79" i="19"/>
  <c r="G79" i="19"/>
  <c r="H79" i="19"/>
  <c r="I79" i="19"/>
  <c r="J79" i="19"/>
  <c r="C79" i="19"/>
  <c r="K75" i="19"/>
  <c r="L75" i="19" s="1"/>
  <c r="K76" i="19"/>
  <c r="L76" i="19" s="1"/>
  <c r="K77" i="19"/>
  <c r="L77" i="19" s="1"/>
  <c r="K78" i="19"/>
  <c r="L78" i="19" s="1"/>
  <c r="K74" i="19"/>
  <c r="L74" i="19" s="1"/>
  <c r="K73" i="19"/>
  <c r="L73" i="19" s="1"/>
  <c r="K72" i="19"/>
  <c r="L72" i="19" s="1"/>
  <c r="K71" i="19"/>
  <c r="L71" i="19" s="1"/>
  <c r="K70" i="19"/>
  <c r="L70" i="19" s="1"/>
  <c r="K69" i="19"/>
  <c r="L69" i="19" s="1"/>
  <c r="K68" i="19"/>
  <c r="L68" i="19" s="1"/>
  <c r="K67" i="19"/>
  <c r="L67" i="19" s="1"/>
  <c r="K66" i="19"/>
  <c r="L66" i="19" s="1"/>
  <c r="K65" i="19"/>
  <c r="L65" i="19" s="1"/>
  <c r="K64" i="19"/>
  <c r="L64" i="19" s="1"/>
  <c r="K63" i="19"/>
  <c r="L63" i="19" s="1"/>
  <c r="K62" i="19"/>
  <c r="L62" i="19" s="1"/>
  <c r="K61" i="19"/>
  <c r="L61" i="19" s="1"/>
  <c r="K60" i="19"/>
  <c r="L60" i="19" s="1"/>
  <c r="K59" i="19"/>
  <c r="L59" i="19" s="1"/>
  <c r="K58" i="19"/>
  <c r="L58" i="19" s="1"/>
  <c r="K57" i="19"/>
  <c r="L57" i="19" s="1"/>
  <c r="K56" i="19"/>
  <c r="L56" i="19" s="1"/>
  <c r="K55" i="19"/>
  <c r="L55" i="19" s="1"/>
  <c r="K54" i="19"/>
  <c r="L54" i="19" s="1"/>
  <c r="K53" i="19"/>
  <c r="L53" i="19" s="1"/>
  <c r="K52" i="19"/>
  <c r="L52" i="19" s="1"/>
  <c r="K51" i="19"/>
  <c r="L51" i="19" s="1"/>
  <c r="K50" i="19"/>
  <c r="L50" i="19" s="1"/>
  <c r="K49" i="19"/>
  <c r="L49" i="19" s="1"/>
  <c r="K48" i="19"/>
  <c r="L48" i="19" s="1"/>
  <c r="K47" i="19"/>
  <c r="L47" i="19" s="1"/>
  <c r="K46" i="19"/>
  <c r="L46" i="19" s="1"/>
  <c r="K45" i="19"/>
  <c r="L45" i="19" s="1"/>
  <c r="K44" i="19"/>
  <c r="L44" i="19" s="1"/>
  <c r="K43" i="19"/>
  <c r="L43" i="19" s="1"/>
  <c r="K42" i="19"/>
  <c r="L42" i="19" s="1"/>
  <c r="K41" i="19"/>
  <c r="L41" i="19" s="1"/>
  <c r="K40" i="19"/>
  <c r="L40" i="19" s="1"/>
  <c r="K39" i="19"/>
  <c r="L39" i="19" s="1"/>
  <c r="K38" i="19"/>
  <c r="L38" i="19" s="1"/>
  <c r="K37" i="19"/>
  <c r="L37" i="19" s="1"/>
  <c r="K36" i="19"/>
  <c r="L36" i="19" s="1"/>
  <c r="K35" i="19"/>
  <c r="L35" i="19" s="1"/>
  <c r="K34" i="19"/>
  <c r="L34" i="19" s="1"/>
  <c r="K33" i="19"/>
  <c r="L33" i="19" s="1"/>
  <c r="K32" i="19"/>
  <c r="L32" i="19" s="1"/>
  <c r="K31" i="19"/>
  <c r="L31" i="19" s="1"/>
  <c r="K30" i="19"/>
  <c r="L30" i="19" s="1"/>
  <c r="K29" i="19"/>
  <c r="L29" i="19" s="1"/>
  <c r="K28" i="19"/>
  <c r="L28" i="19" s="1"/>
  <c r="K27" i="19"/>
  <c r="L27" i="19" s="1"/>
  <c r="K26" i="19"/>
  <c r="L26" i="19" s="1"/>
  <c r="K25" i="19"/>
  <c r="L25" i="19" s="1"/>
  <c r="K24" i="19"/>
  <c r="L24" i="19" s="1"/>
  <c r="K23" i="19"/>
  <c r="L23" i="19" s="1"/>
  <c r="K22" i="19"/>
  <c r="L22" i="19" s="1"/>
  <c r="K21" i="19"/>
  <c r="L21" i="19" s="1"/>
  <c r="K20" i="19"/>
  <c r="L20" i="19" s="1"/>
  <c r="K19" i="19"/>
  <c r="L19" i="19" s="1"/>
  <c r="K18" i="19"/>
  <c r="L18" i="19" s="1"/>
  <c r="K17" i="19"/>
  <c r="L17" i="19" s="1"/>
  <c r="K16" i="19"/>
  <c r="L16" i="19" s="1"/>
  <c r="K15" i="19"/>
  <c r="L15" i="19" s="1"/>
  <c r="K14" i="19"/>
  <c r="L14" i="19" s="1"/>
  <c r="K13" i="19"/>
  <c r="L13" i="19" s="1"/>
  <c r="K12" i="19"/>
  <c r="L12" i="19" s="1"/>
  <c r="K11" i="19"/>
  <c r="L11" i="19" s="1"/>
  <c r="K10" i="19"/>
  <c r="L10" i="19" s="1"/>
  <c r="K9" i="19"/>
  <c r="L9" i="19" s="1"/>
  <c r="K8" i="19"/>
  <c r="L8" i="19" s="1"/>
  <c r="K7" i="19"/>
  <c r="L7" i="19" s="1"/>
  <c r="K6" i="19"/>
  <c r="L6" i="19" s="1"/>
  <c r="C10" i="4" l="1"/>
  <c r="C11" i="18"/>
  <c r="B11" i="18"/>
  <c r="D8" i="18"/>
  <c r="E8" i="18" s="1"/>
  <c r="D9" i="18"/>
  <c r="E9" i="18"/>
  <c r="D10" i="18"/>
  <c r="E10" i="18" s="1"/>
  <c r="D7" i="18"/>
  <c r="E7" i="18" s="1"/>
  <c r="D6" i="18"/>
  <c r="D11" i="18" l="1"/>
  <c r="E6" i="18"/>
  <c r="E11" i="18" s="1"/>
  <c r="I70" i="15" l="1"/>
  <c r="J70" i="15" s="1"/>
  <c r="I69" i="15"/>
  <c r="J69" i="15" s="1"/>
  <c r="I68" i="15"/>
  <c r="J68" i="15" s="1"/>
  <c r="I67" i="15"/>
  <c r="J67" i="15" s="1"/>
  <c r="I66" i="15"/>
  <c r="J66" i="15" s="1"/>
  <c r="I65" i="15"/>
  <c r="J65" i="15" s="1"/>
  <c r="I64" i="15"/>
  <c r="J64" i="15" s="1"/>
  <c r="I63" i="15"/>
  <c r="J63" i="15" s="1"/>
  <c r="I62" i="15"/>
  <c r="J62" i="15" s="1"/>
  <c r="I61" i="15"/>
  <c r="J61" i="15" s="1"/>
  <c r="I60" i="15"/>
  <c r="J60" i="15" s="1"/>
  <c r="I59" i="15"/>
  <c r="J59" i="15" s="1"/>
  <c r="I58" i="15"/>
  <c r="J58" i="15" s="1"/>
  <c r="I57" i="15"/>
  <c r="J57" i="15" s="1"/>
  <c r="I56" i="15"/>
  <c r="J56" i="15" s="1"/>
  <c r="I55" i="15"/>
  <c r="J55" i="15" s="1"/>
  <c r="I54" i="15"/>
  <c r="J54" i="15" s="1"/>
  <c r="I53" i="15"/>
  <c r="J53" i="15" s="1"/>
  <c r="I52" i="15"/>
  <c r="J52" i="15" s="1"/>
  <c r="I51" i="15"/>
  <c r="J51" i="15" s="1"/>
  <c r="I50" i="15"/>
  <c r="J50" i="15" s="1"/>
  <c r="I49" i="15"/>
  <c r="J49" i="15" s="1"/>
  <c r="I48" i="15"/>
  <c r="J48" i="15" s="1"/>
  <c r="I47" i="15"/>
  <c r="J47" i="15" s="1"/>
  <c r="I46" i="15"/>
  <c r="J46" i="15" s="1"/>
  <c r="I45" i="15"/>
  <c r="J45" i="15" s="1"/>
  <c r="I44" i="15"/>
  <c r="J44" i="15" s="1"/>
  <c r="I43" i="15"/>
  <c r="J43" i="15" s="1"/>
  <c r="I42" i="15"/>
  <c r="J42" i="15" s="1"/>
  <c r="I41" i="15"/>
  <c r="J41" i="15" s="1"/>
  <c r="I40" i="15"/>
  <c r="J40" i="15" s="1"/>
  <c r="I39" i="15"/>
  <c r="J39" i="15" s="1"/>
  <c r="I38" i="15"/>
  <c r="J38" i="15" s="1"/>
  <c r="I37" i="15"/>
  <c r="J37" i="15" s="1"/>
  <c r="I36" i="15"/>
  <c r="J36" i="15" s="1"/>
  <c r="I35" i="15"/>
  <c r="J35" i="15" s="1"/>
  <c r="I34" i="15"/>
  <c r="J34" i="15" s="1"/>
  <c r="I33" i="15"/>
  <c r="J33" i="15" s="1"/>
  <c r="I32" i="15"/>
  <c r="J32" i="15" s="1"/>
  <c r="I31" i="15"/>
  <c r="J31" i="15" s="1"/>
  <c r="I30" i="15"/>
  <c r="J30" i="15" s="1"/>
  <c r="I29" i="15"/>
  <c r="J29" i="15" s="1"/>
  <c r="I28" i="15"/>
  <c r="J28" i="15" s="1"/>
  <c r="I27" i="15"/>
  <c r="J27" i="15" s="1"/>
  <c r="I26" i="15"/>
  <c r="J26" i="15" s="1"/>
  <c r="I25" i="15"/>
  <c r="J25" i="15" s="1"/>
  <c r="I24" i="15"/>
  <c r="J24" i="15" s="1"/>
  <c r="I23" i="15"/>
  <c r="J23" i="15" s="1"/>
  <c r="I22" i="15"/>
  <c r="J22" i="15" s="1"/>
  <c r="I21" i="15"/>
  <c r="J21" i="15" s="1"/>
  <c r="I20" i="15"/>
  <c r="J20" i="15" s="1"/>
  <c r="I19" i="15"/>
  <c r="J19" i="15" s="1"/>
  <c r="I18" i="15"/>
  <c r="J18" i="15" s="1"/>
  <c r="I17" i="15"/>
  <c r="J17" i="15" s="1"/>
  <c r="I16" i="15"/>
  <c r="J16" i="15" s="1"/>
  <c r="I15" i="15"/>
  <c r="J15" i="15" s="1"/>
  <c r="I14" i="15"/>
  <c r="J14" i="15" s="1"/>
  <c r="I13" i="15"/>
  <c r="J13" i="15" s="1"/>
  <c r="I12" i="15"/>
  <c r="J12" i="15" s="1"/>
  <c r="I11" i="15"/>
  <c r="J11" i="15" s="1"/>
  <c r="I10" i="15"/>
  <c r="J10" i="15" s="1"/>
  <c r="I9" i="15"/>
  <c r="J9" i="15" s="1"/>
  <c r="I8" i="15"/>
  <c r="J8" i="15" s="1"/>
  <c r="I7" i="15"/>
  <c r="J7" i="15" s="1"/>
  <c r="I6" i="15"/>
  <c r="J6" i="15" s="1"/>
  <c r="F7" i="14" l="1"/>
  <c r="G7" i="14" s="1"/>
  <c r="F8" i="14"/>
  <c r="G8" i="14" s="1"/>
  <c r="F9" i="14"/>
  <c r="G9" i="14" s="1"/>
  <c r="F10" i="14"/>
  <c r="G10" i="14" s="1"/>
  <c r="F11" i="14"/>
  <c r="G11" i="14" s="1"/>
  <c r="F12" i="14"/>
  <c r="G12" i="14" s="1"/>
  <c r="F13" i="14"/>
  <c r="G13" i="14" s="1"/>
  <c r="F14" i="14"/>
  <c r="G14" i="14"/>
  <c r="F15" i="14"/>
  <c r="G15" i="14" s="1"/>
  <c r="F16" i="14"/>
  <c r="G16" i="14"/>
  <c r="F17" i="14"/>
  <c r="G17" i="14" s="1"/>
  <c r="F18" i="14"/>
  <c r="G18" i="14" s="1"/>
  <c r="E19" i="14"/>
  <c r="D19" i="14"/>
  <c r="C19" i="14"/>
  <c r="B19" i="14"/>
  <c r="F6" i="14"/>
  <c r="G6" i="14" s="1"/>
  <c r="F19" i="14" l="1"/>
  <c r="C10" i="13" l="1"/>
  <c r="B10" i="13"/>
  <c r="D8" i="13"/>
  <c r="E8" i="13"/>
  <c r="D9" i="13"/>
  <c r="E9" i="13" s="1"/>
  <c r="D7" i="13" l="1"/>
  <c r="E7" i="13" s="1"/>
  <c r="D6" i="13"/>
  <c r="E8" i="12"/>
  <c r="F8" i="12" s="1"/>
  <c r="E9" i="12"/>
  <c r="F9" i="12" s="1"/>
  <c r="E10" i="12"/>
  <c r="F10" i="12" s="1"/>
  <c r="E11" i="12"/>
  <c r="F11" i="12" s="1"/>
  <c r="E12" i="12"/>
  <c r="F12" i="12" s="1"/>
  <c r="E13" i="12"/>
  <c r="F13" i="12" s="1"/>
  <c r="E14" i="12"/>
  <c r="F14" i="12" s="1"/>
  <c r="E7" i="12"/>
  <c r="F7" i="12" s="1"/>
  <c r="E6" i="12"/>
  <c r="F6" i="12" s="1"/>
  <c r="D10" i="13" l="1"/>
  <c r="E6" i="13"/>
  <c r="E10" i="13" s="1"/>
  <c r="D15" i="12"/>
  <c r="C15" i="12"/>
  <c r="B15" i="12"/>
  <c r="C8" i="5"/>
  <c r="B8" i="5"/>
  <c r="D7" i="5"/>
  <c r="E7" i="5" s="1"/>
  <c r="D6" i="5"/>
  <c r="C8" i="9"/>
  <c r="D8" i="9"/>
  <c r="D8" i="5" l="1"/>
  <c r="E6" i="5"/>
  <c r="E8" i="5" s="1"/>
  <c r="I8" i="4"/>
  <c r="J8" i="4" s="1"/>
  <c r="J9" i="4"/>
  <c r="D10" i="4"/>
  <c r="E10" i="4"/>
  <c r="F10" i="4"/>
  <c r="G10" i="4"/>
  <c r="H10" i="4"/>
  <c r="B10" i="4"/>
  <c r="J7" i="4"/>
  <c r="J10" i="4" l="1"/>
  <c r="I10" i="4"/>
  <c r="I6" i="11" l="1"/>
  <c r="F7" i="9"/>
  <c r="E8" i="9"/>
  <c r="F8" i="9" s="1"/>
  <c r="F6" i="9"/>
  <c r="E7" i="6" l="1"/>
  <c r="D12" i="6"/>
  <c r="E6" i="6" l="1"/>
  <c r="E12" i="6" s="1"/>
</calcChain>
</file>

<file path=xl/sharedStrings.xml><?xml version="1.0" encoding="utf-8"?>
<sst xmlns="http://schemas.openxmlformats.org/spreadsheetml/2006/main" count="527" uniqueCount="325">
  <si>
    <t>班级</t>
  </si>
  <si>
    <t>码洋</t>
  </si>
  <si>
    <t>实洋</t>
  </si>
  <si>
    <t>确认人</t>
  </si>
  <si>
    <t>确认时间</t>
  </si>
  <si>
    <t>总计</t>
  </si>
  <si>
    <t>18电子1班</t>
  </si>
  <si>
    <t>18电子2班</t>
  </si>
  <si>
    <t>18电子3班</t>
  </si>
  <si>
    <t>19电子1班</t>
  </si>
  <si>
    <t>19电子2班</t>
  </si>
  <si>
    <t>Java编程及应用</t>
  </si>
  <si>
    <t>电子设计自动化</t>
  </si>
  <si>
    <t>光电子技术</t>
  </si>
  <si>
    <t>太阳能光伏发电</t>
  </si>
  <si>
    <t>天线技术</t>
  </si>
  <si>
    <t>微信小程序设计</t>
  </si>
  <si>
    <t>项目管理概述</t>
  </si>
  <si>
    <t>18光电1班</t>
  </si>
  <si>
    <t>19电子3班</t>
  </si>
  <si>
    <t>19商英1班</t>
  </si>
  <si>
    <t>19商英2班</t>
  </si>
  <si>
    <t>二外法语</t>
  </si>
  <si>
    <t>二外日语</t>
  </si>
  <si>
    <r>
      <t>202</t>
    </r>
    <r>
      <rPr>
        <sz val="18"/>
        <rFont val="宋体"/>
        <family val="3"/>
        <charset val="134"/>
      </rPr>
      <t>1</t>
    </r>
    <r>
      <rPr>
        <sz val="18"/>
        <rFont val="宋体"/>
        <family val="3"/>
        <charset val="134"/>
      </rPr>
      <t>-202</t>
    </r>
    <r>
      <rPr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学年第一学期专业选修课教材领取名单</t>
    </r>
    <phoneticPr fontId="9" type="noConversion"/>
  </si>
  <si>
    <t>2021-2022学年第一学期专业选修课教材领取名单</t>
    <phoneticPr fontId="9" type="noConversion"/>
  </si>
  <si>
    <t>Java开发实例教程</t>
  </si>
  <si>
    <t>太阳能光伏发电应用技术</t>
  </si>
  <si>
    <t>天线与电波传播</t>
  </si>
  <si>
    <t>微信小程序开发与运营</t>
  </si>
  <si>
    <t>项目管理</t>
  </si>
  <si>
    <t>你好！法语1</t>
  </si>
  <si>
    <t>大家的日语（第二版）初级1</t>
  </si>
  <si>
    <t>18机械2班</t>
  </si>
  <si>
    <t>18机械3班</t>
  </si>
  <si>
    <t>18机械4班</t>
  </si>
  <si>
    <t>19机械1班</t>
  </si>
  <si>
    <t>19机械2班</t>
  </si>
  <si>
    <t>19机械3班</t>
  </si>
  <si>
    <t>19机械4班</t>
  </si>
  <si>
    <t>18机械1班</t>
  </si>
  <si>
    <t>18机械电子1班</t>
  </si>
  <si>
    <t>公路施工机械</t>
  </si>
  <si>
    <t>汽车构造</t>
  </si>
  <si>
    <t>智能制造系统技术</t>
  </si>
  <si>
    <t>18投资1班</t>
  </si>
  <si>
    <t>18投资2班</t>
  </si>
  <si>
    <t>18投资3班</t>
  </si>
  <si>
    <t>18投资4班</t>
  </si>
  <si>
    <t>金融时间序列分析</t>
  </si>
  <si>
    <t>商务礼仪</t>
  </si>
  <si>
    <t>金融计量经济学导论（第三版）</t>
  </si>
  <si>
    <t>18工程管理1班</t>
  </si>
  <si>
    <t>18工程管理2班</t>
  </si>
  <si>
    <t>18工程造价1班</t>
  </si>
  <si>
    <t>18工程造价2班</t>
  </si>
  <si>
    <t>18土木1班</t>
  </si>
  <si>
    <t>18土木2班</t>
  </si>
  <si>
    <t>18土木3班</t>
  </si>
  <si>
    <t>18土木4班</t>
  </si>
  <si>
    <t>18土木5班</t>
  </si>
  <si>
    <t>19土木1班</t>
  </si>
  <si>
    <t>19土木2班</t>
  </si>
  <si>
    <t>19土木3班</t>
  </si>
  <si>
    <t>19土木4班</t>
  </si>
  <si>
    <t>环境工程概论</t>
  </si>
  <si>
    <t>建筑设备</t>
  </si>
  <si>
    <t>市政工程计量与计价</t>
  </si>
  <si>
    <t>土木工程专业英语</t>
  </si>
  <si>
    <t>实用土木与建筑工程专业英语</t>
  </si>
  <si>
    <t>2020级C班</t>
  </si>
  <si>
    <t>20材料1班</t>
  </si>
  <si>
    <t>20财管1班</t>
  </si>
  <si>
    <t>20财管2班</t>
  </si>
  <si>
    <t>20财管3班</t>
  </si>
  <si>
    <t>20财管4班</t>
  </si>
  <si>
    <t>20产品设计1班</t>
  </si>
  <si>
    <t>20产品设计2班</t>
  </si>
  <si>
    <t>20车辆工程1班</t>
  </si>
  <si>
    <t>20传播1班</t>
  </si>
  <si>
    <t>20传播2班</t>
  </si>
  <si>
    <t>20电气1班</t>
  </si>
  <si>
    <t>20电气2班</t>
  </si>
  <si>
    <t>20电气3班</t>
  </si>
  <si>
    <t>20电子1班</t>
  </si>
  <si>
    <t>20电子2班</t>
  </si>
  <si>
    <t>20动画1班</t>
  </si>
  <si>
    <t>20动画2班</t>
  </si>
  <si>
    <t>20风景园林1班</t>
  </si>
  <si>
    <t>20风景园林2班</t>
  </si>
  <si>
    <t>20工程管理1班</t>
  </si>
  <si>
    <t>20工程管理2班</t>
  </si>
  <si>
    <t>20工程造价1班</t>
  </si>
  <si>
    <t>20工程造价2班</t>
  </si>
  <si>
    <t>20光电1班</t>
  </si>
  <si>
    <t>20广告1班</t>
  </si>
  <si>
    <t>20广告2班</t>
  </si>
  <si>
    <t>20国贸1班</t>
  </si>
  <si>
    <t>20国贸2班</t>
  </si>
  <si>
    <t>20国贸3班</t>
  </si>
  <si>
    <t>20国贸4班</t>
  </si>
  <si>
    <t>20机械1班</t>
  </si>
  <si>
    <t>20机械2班</t>
  </si>
  <si>
    <t>20机械3班</t>
  </si>
  <si>
    <t>20机械4班</t>
  </si>
  <si>
    <t>20机械电子1班</t>
  </si>
  <si>
    <t>20建筑1班</t>
  </si>
  <si>
    <t>20建筑2班</t>
  </si>
  <si>
    <t>20软件1班</t>
  </si>
  <si>
    <t>20软件2班</t>
  </si>
  <si>
    <t>20软件3班</t>
  </si>
  <si>
    <t>20软件4班</t>
  </si>
  <si>
    <t>20软件5班</t>
  </si>
  <si>
    <t>20软件6班</t>
  </si>
  <si>
    <t>20市场营销1班</t>
  </si>
  <si>
    <t>20市场营销2班</t>
  </si>
  <si>
    <t>20市场营销3班</t>
  </si>
  <si>
    <t>20市场营销4班</t>
  </si>
  <si>
    <t>20通信1班</t>
  </si>
  <si>
    <t>20通信2班</t>
  </si>
  <si>
    <t>20投资1班</t>
  </si>
  <si>
    <t>20投资2班</t>
  </si>
  <si>
    <t>20投资3班</t>
  </si>
  <si>
    <t>20投资4班</t>
  </si>
  <si>
    <t>20土木1班</t>
  </si>
  <si>
    <t>20土木2班</t>
  </si>
  <si>
    <t>20土木3班</t>
  </si>
  <si>
    <t>20土木4班</t>
  </si>
  <si>
    <t>20物联网1班</t>
  </si>
  <si>
    <t>20物联网2班</t>
  </si>
  <si>
    <t>20新媒体1班</t>
  </si>
  <si>
    <t>20新媒体2班</t>
  </si>
  <si>
    <t>20新能源1班</t>
  </si>
  <si>
    <t>20信管1班</t>
  </si>
  <si>
    <t>20信管2班</t>
  </si>
  <si>
    <t>20信计1班</t>
  </si>
  <si>
    <t>20信计2班</t>
  </si>
  <si>
    <t>20音乐表演1班</t>
  </si>
  <si>
    <t>20音乐表演2班</t>
  </si>
  <si>
    <t>20智能1班</t>
  </si>
  <si>
    <t>20智能2班</t>
  </si>
  <si>
    <t>20自动化1班</t>
  </si>
  <si>
    <t>20自动化2班</t>
  </si>
  <si>
    <t>2021-2022学年第一学期20级英语ABC班教材领取名单</t>
    <phoneticPr fontId="9" type="noConversion"/>
  </si>
  <si>
    <t>2021级A-B班</t>
  </si>
  <si>
    <t>新一代大学英语“基础篇”(综合教程)(1)（智慧版）</t>
  </si>
  <si>
    <t>大学英语四级考试应试教程</t>
  </si>
  <si>
    <t>大学英语博雅阅读1</t>
  </si>
  <si>
    <t>新视野大学英语（第三版）听说教程1（智慧版）</t>
  </si>
  <si>
    <t>全新版大学英语视听说教程1（备注：学生用书）</t>
  </si>
  <si>
    <t>21 世纪大学英语（S 版） 综合教程1（第 2 版）</t>
  </si>
  <si>
    <t>21 世纪大学英语（S 版） 综合练习 1（第 2 版）</t>
  </si>
  <si>
    <t>21 世纪大学英语（S 版） 视听说教程（1）（第 2 版）</t>
  </si>
  <si>
    <t>21材料1班</t>
  </si>
  <si>
    <t>21财管1班</t>
  </si>
  <si>
    <t>21财管2班</t>
  </si>
  <si>
    <t>21财管3班</t>
  </si>
  <si>
    <t>21财管4班</t>
  </si>
  <si>
    <t>21产品设计1班</t>
  </si>
  <si>
    <t>21产品设计2班</t>
  </si>
  <si>
    <t>21车辆工程1班</t>
  </si>
  <si>
    <t>21传播1班</t>
  </si>
  <si>
    <t>21传播2班</t>
  </si>
  <si>
    <t>21电气1班</t>
  </si>
  <si>
    <t>21电气2班</t>
  </si>
  <si>
    <t>21电气3班</t>
  </si>
  <si>
    <t>21电子1班</t>
  </si>
  <si>
    <t>21电子2班</t>
  </si>
  <si>
    <t>21动画1班</t>
  </si>
  <si>
    <t>21动画2班</t>
  </si>
  <si>
    <t>21风景园林1班</t>
  </si>
  <si>
    <t>21风景园林2班</t>
  </si>
  <si>
    <t>21工程管理1班</t>
  </si>
  <si>
    <t>21工程管理2班</t>
  </si>
  <si>
    <t>21工程造价1班</t>
  </si>
  <si>
    <t>21工程造价2班</t>
  </si>
  <si>
    <t>21光电1班</t>
  </si>
  <si>
    <t>21广告1班</t>
  </si>
  <si>
    <t>21广告2班</t>
  </si>
  <si>
    <t>21国贸1班</t>
  </si>
  <si>
    <t>21国贸2班</t>
  </si>
  <si>
    <t>21国贸3班</t>
  </si>
  <si>
    <t>21国贸4班</t>
  </si>
  <si>
    <t>21机械1班</t>
  </si>
  <si>
    <t>21机械2班</t>
  </si>
  <si>
    <t>21机械3班</t>
  </si>
  <si>
    <t>21机械4班</t>
  </si>
  <si>
    <t>21机械电子1班</t>
  </si>
  <si>
    <t>21建筑1班</t>
  </si>
  <si>
    <t>21建筑2班</t>
  </si>
  <si>
    <t>21跨境1班</t>
  </si>
  <si>
    <t>21软件1班</t>
  </si>
  <si>
    <t>21软件2班</t>
  </si>
  <si>
    <t>21软件3班</t>
  </si>
  <si>
    <t>21软件4班</t>
  </si>
  <si>
    <t>21软件5班</t>
  </si>
  <si>
    <t>21软件6班</t>
  </si>
  <si>
    <t>21市场营销1班</t>
  </si>
  <si>
    <t>21市场营销2班</t>
  </si>
  <si>
    <t>21市场营销3班</t>
  </si>
  <si>
    <t>21市场营销4班</t>
  </si>
  <si>
    <t>21数据1班</t>
  </si>
  <si>
    <t>21通信1班</t>
  </si>
  <si>
    <t>21通信2班</t>
  </si>
  <si>
    <t>21投资1班</t>
  </si>
  <si>
    <t>21投资2班</t>
  </si>
  <si>
    <t>21投资3班</t>
  </si>
  <si>
    <t>21投资4班</t>
  </si>
  <si>
    <t>21土木1班</t>
  </si>
  <si>
    <t>21土木2班</t>
  </si>
  <si>
    <t>21土木3班</t>
  </si>
  <si>
    <t>21土木4班</t>
  </si>
  <si>
    <t>21物联网1班</t>
  </si>
  <si>
    <t>21物联网2班</t>
  </si>
  <si>
    <t>21新媒体1班</t>
  </si>
  <si>
    <t>21新媒体2班</t>
  </si>
  <si>
    <t>21新能源1班</t>
  </si>
  <si>
    <t>21信管1班</t>
  </si>
  <si>
    <t>21信管2班</t>
  </si>
  <si>
    <t>21信计1班</t>
  </si>
  <si>
    <t>21信计2班</t>
  </si>
  <si>
    <t>21音乐表演1班</t>
  </si>
  <si>
    <t>21智能1班</t>
  </si>
  <si>
    <t>21智能2班</t>
  </si>
  <si>
    <t>21自动化1班</t>
  </si>
  <si>
    <t>21自动化2班</t>
  </si>
  <si>
    <t>2021级A班</t>
  </si>
  <si>
    <t>2021级B班</t>
  </si>
  <si>
    <t>2021级C班</t>
  </si>
  <si>
    <t>战略管理</t>
  </si>
  <si>
    <t>英语专业四级辅导</t>
  </si>
  <si>
    <t>18商务英语1班</t>
  </si>
  <si>
    <t>19商务英语1班</t>
  </si>
  <si>
    <t>19商务英语2班</t>
  </si>
  <si>
    <t>20商务英语1班</t>
  </si>
  <si>
    <t>20商务英语2班</t>
  </si>
  <si>
    <t>合计</t>
    <phoneticPr fontId="9" type="noConversion"/>
  </si>
  <si>
    <t>TEM4新题型全解系列 英语专业四级考试指南</t>
    <phoneticPr fontId="9" type="noConversion"/>
  </si>
  <si>
    <t>战略管理：竞争与全球化(概念)原书第12版</t>
    <phoneticPr fontId="9" type="noConversion"/>
  </si>
  <si>
    <t>汽车原理与构造</t>
  </si>
  <si>
    <t>智能制造技术基础</t>
  </si>
  <si>
    <t>多媒体信息处理</t>
  </si>
  <si>
    <t>自动控制原理</t>
  </si>
  <si>
    <t>19光电1班</t>
  </si>
  <si>
    <t>Simulink通信电路仿真</t>
  </si>
  <si>
    <t>嵌入式系统与设计</t>
  </si>
  <si>
    <t>虚拟测试技术</t>
  </si>
  <si>
    <t>19通信1班</t>
  </si>
  <si>
    <t>19通信2班</t>
  </si>
  <si>
    <t>19软件1班</t>
  </si>
  <si>
    <t>19软件2班</t>
  </si>
  <si>
    <t>19软件3班</t>
  </si>
  <si>
    <t>19软件4班</t>
  </si>
  <si>
    <t>19软件5班</t>
  </si>
  <si>
    <t>19软件6班</t>
  </si>
  <si>
    <t>数字图像处理</t>
  </si>
  <si>
    <t>多媒体技术与应用</t>
  </si>
  <si>
    <t>自动控制原理（非自动化类）</t>
  </si>
  <si>
    <t>基于MATLAB Simulink的通信系统建模与仿真</t>
  </si>
  <si>
    <t>嵌入式系统原理及应用-基于ARM Cortex-M4体系结构</t>
  </si>
  <si>
    <t>LabVIEW虚拟仪器设计</t>
  </si>
  <si>
    <t>数字图像处理技术与应用（第2版）</t>
  </si>
  <si>
    <t>房地产市场营销</t>
  </si>
  <si>
    <t>建筑施工</t>
  </si>
  <si>
    <t>建筑学专业英语</t>
  </si>
  <si>
    <t>建筑施工技术</t>
  </si>
  <si>
    <t>建筑英语</t>
  </si>
  <si>
    <t>18建筑1班</t>
  </si>
  <si>
    <t>18建筑2班</t>
  </si>
  <si>
    <t>18建筑3班</t>
  </si>
  <si>
    <t>电器理论基础</t>
  </si>
  <si>
    <t>现代制造装备及自动化</t>
  </si>
  <si>
    <t>虚拟仪器技术及应用</t>
  </si>
  <si>
    <t>机械制造装备设计</t>
  </si>
  <si>
    <t>LabVIEW编程与项目开发实用教程</t>
  </si>
  <si>
    <t>18电气1班</t>
  </si>
  <si>
    <t>18电气2班</t>
  </si>
  <si>
    <t>18电气3班</t>
  </si>
  <si>
    <t>18电气4班</t>
  </si>
  <si>
    <t>19电气1班</t>
  </si>
  <si>
    <t>19电气2班</t>
  </si>
  <si>
    <t>19电气3班</t>
  </si>
  <si>
    <t>2021级日语班</t>
  </si>
  <si>
    <t>新一代大学英语“基础篇”(综合教程)(2)（智慧版）</t>
  </si>
  <si>
    <t>大学英语博雅阅读2</t>
  </si>
  <si>
    <t>新视野大学英语（第三版）听说教程2（智慧版）</t>
  </si>
  <si>
    <t xml:space="preserve">	全新版大学英语视听说教程2（备注：学生用书）</t>
  </si>
  <si>
    <t>21 世纪大学英语（S 版） 综合教程 2（第 2 版）</t>
  </si>
  <si>
    <t>21 世纪大学英语（S 版） 综合练习 2（第 2 版）</t>
  </si>
  <si>
    <t>21 世纪大学英语（S 版） 视听说教程（2）（第 2 版）</t>
  </si>
  <si>
    <t>新大学日语标准教程（第二版） 基础篇2</t>
  </si>
  <si>
    <t>新大学日语标准教程 （基础篇）练习册</t>
  </si>
  <si>
    <t>2020级A-B班</t>
  </si>
  <si>
    <t>2020级A班</t>
  </si>
  <si>
    <t>2020级B班</t>
  </si>
  <si>
    <t>新一代大学英语“提高篇”(综合教程)(2)（智慧版）</t>
  </si>
  <si>
    <t>大学英语博雅阅读4</t>
  </si>
  <si>
    <t>新视野大学英语（第三版）听说教程4</t>
  </si>
  <si>
    <t>全新版大学进阶英语视听说教程4（备注：学生用书）</t>
  </si>
  <si>
    <t>21 世纪大学英语（S 版） 综合教程 4（第 2 版）</t>
  </si>
  <si>
    <t>21 世纪大学英语（S 版） 综合练习 4（第 2 版）</t>
  </si>
  <si>
    <t>21 世纪大学英语（S 版） 视听说教程（4）（第 2 版）</t>
  </si>
  <si>
    <t>21商务英语1班</t>
  </si>
  <si>
    <t>21商务英语2班</t>
  </si>
  <si>
    <t>国际经济法与国际商法</t>
  </si>
  <si>
    <t>国际商务礼仪</t>
  </si>
  <si>
    <t>国际物流业务</t>
  </si>
  <si>
    <t>科技英语</t>
  </si>
  <si>
    <t>商务英语口语（一）</t>
  </si>
  <si>
    <t>国际商法（第三版）</t>
  </si>
  <si>
    <t>国际商务礼仪：英文版</t>
  </si>
  <si>
    <t>物流学（英文版·第12版）</t>
  </si>
  <si>
    <t>科技英语综合教程</t>
  </si>
  <si>
    <t>体验商务英语综合教程1</t>
  </si>
  <si>
    <t>19投资1班</t>
  </si>
  <si>
    <t>19投资2班</t>
  </si>
  <si>
    <t>19投资3班</t>
  </si>
  <si>
    <t>19投资4班</t>
  </si>
  <si>
    <t>投资学主题性案例建模分析</t>
  </si>
  <si>
    <t>财务分析：以EXCEL为分析工具（原书第8版）</t>
  </si>
  <si>
    <t>国际商务谈判</t>
  </si>
  <si>
    <t>国际商务谈判：理论、案例分析与实践（英文版·第五版）</t>
  </si>
  <si>
    <t>合计</t>
    <phoneticPr fontId="26" type="noConversion"/>
  </si>
  <si>
    <t>合计</t>
    <phoneticPr fontId="9" type="noConversion"/>
  </si>
  <si>
    <t>2021-2022学年第二学期专业选修课教材领取名单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</si>
</sst>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22" fillId="0" borderId="0"/>
    <xf numFmtId="0" fontId="18" fillId="2" borderId="0" applyNumberFormat="0" applyBorder="0" applyAlignment="0" applyProtection="0">
      <alignment vertical="center"/>
    </xf>
    <xf numFmtId="0" fontId="20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0"/>
    <xf numFmtId="0" fontId="18" fillId="0" borderId="0">
      <alignment vertical="center"/>
    </xf>
    <xf numFmtId="0" fontId="18" fillId="0" borderId="0"/>
    <xf numFmtId="0" fontId="2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5" xfId="42" applyNumberFormat="1" applyFont="1" applyFill="1" applyBorder="1" applyAlignment="1">
      <alignment horizontal="left" vertical="center" wrapText="1"/>
    </xf>
    <xf numFmtId="0" fontId="8" fillId="0" borderId="5" xfId="42" applyNumberFormat="1" applyFont="1" applyFill="1" applyBorder="1" applyAlignment="1">
      <alignment horizontal="left" vertical="center" wrapText="1"/>
    </xf>
    <xf numFmtId="0" fontId="8" fillId="0" borderId="5" xfId="42" applyFont="1" applyFill="1" applyBorder="1" applyAlignment="1">
      <alignment horizontal="left" vertical="center" wrapText="1"/>
    </xf>
    <xf numFmtId="0" fontId="8" fillId="0" borderId="5" xfId="56" applyNumberFormat="1" applyFont="1" applyFill="1" applyBorder="1" applyAlignment="1">
      <alignment horizontal="left" vertical="center" wrapText="1"/>
    </xf>
    <xf numFmtId="0" fontId="8" fillId="0" borderId="5" xfId="56" applyNumberFormat="1" applyFont="1" applyFill="1" applyBorder="1" applyAlignment="1">
      <alignment horizontal="left" vertical="center" wrapText="1"/>
    </xf>
    <xf numFmtId="0" fontId="8" fillId="0" borderId="5" xfId="56" applyNumberFormat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13" fillId="0" borderId="7" xfId="5" applyNumberForma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4" borderId="5" xfId="5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7" xfId="42" applyFont="1" applyBorder="1" applyAlignment="1">
      <alignment horizontal="left" vertical="center" wrapText="1"/>
    </xf>
    <xf numFmtId="0" fontId="17" fillId="0" borderId="7" xfId="56" applyFont="1" applyBorder="1" applyAlignment="1">
      <alignment horizontal="left" vertical="center" wrapText="1"/>
    </xf>
    <xf numFmtId="49" fontId="8" fillId="3" borderId="7" xfId="42" applyNumberFormat="1" applyFont="1" applyFill="1" applyBorder="1" applyAlignment="1">
      <alignment horizontal="left" vertical="center" wrapText="1"/>
    </xf>
    <xf numFmtId="49" fontId="17" fillId="3" borderId="7" xfId="42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8" fillId="0" borderId="7" xfId="56" applyFont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left" vertical="center" wrapText="1"/>
    </xf>
    <xf numFmtId="0" fontId="30" fillId="0" borderId="8" xfId="6" applyFont="1" applyBorder="1" applyAlignment="1">
      <alignment horizontal="center" vertical="center" wrapText="1"/>
    </xf>
    <xf numFmtId="0" fontId="30" fillId="0" borderId="8" xfId="6" applyFont="1" applyBorder="1" applyAlignment="1">
      <alignment horizontal="center" vertical="center"/>
    </xf>
    <xf numFmtId="0" fontId="8" fillId="0" borderId="7" xfId="56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7" xfId="56" applyNumberFormat="1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center" vertical="center" wrapText="1"/>
    </xf>
    <xf numFmtId="0" fontId="33" fillId="0" borderId="7" xfId="56" applyFont="1" applyBorder="1" applyAlignment="1">
      <alignment horizontal="left" vertical="center" wrapText="1"/>
    </xf>
    <xf numFmtId="0" fontId="8" fillId="4" borderId="5" xfId="56" applyNumberFormat="1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8" fillId="0" borderId="7" xfId="42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</cellXfs>
  <cellStyles count="64">
    <cellStyle name="20% - 强调文字颜色 1 10" xfId="13"/>
    <cellStyle name="20% - 强调文字颜色 1 10 2" xfId="43"/>
    <cellStyle name="20% - 强调文字颜色 1 11" xfId="10"/>
    <cellStyle name="20% - 强调文字颜色 1 11 2" xfId="39"/>
    <cellStyle name="20% - 强调文字颜色 1 12 2" xfId="11"/>
    <cellStyle name="20% - 强调文字颜色 1 12 2 2" xfId="44"/>
    <cellStyle name="20% - 强调文字颜色 1 2" xfId="18"/>
    <cellStyle name="20% - 强调文字颜色 1 2 2" xfId="35"/>
    <cellStyle name="20% - 强调文字颜色 1 2 2 2" xfId="28"/>
    <cellStyle name="20% - 强调文字颜色 1 2 2 2 2" xfId="37"/>
    <cellStyle name="20% - 强调文字颜色 1 2 2 3" xfId="27"/>
    <cellStyle name="20% - 强调文字颜色 1 2 2 3 2" xfId="40"/>
    <cellStyle name="20% - 强调文字颜色 1 2 3" xfId="29"/>
    <cellStyle name="20% - 强调文字颜色 1 2 3 2" xfId="41"/>
    <cellStyle name="20% - 强调文字颜色 1 8 2" xfId="25"/>
    <cellStyle name="20% - 强调文字颜色 1 8 2 2" xfId="45"/>
    <cellStyle name="百分比 2" xfId="57"/>
    <cellStyle name="常规" xfId="0" builtinId="0"/>
    <cellStyle name="常规 11" xfId="14"/>
    <cellStyle name="常规 11 2" xfId="46"/>
    <cellStyle name="常规 11 2 2" xfId="15"/>
    <cellStyle name="常规 11 2 2 2" xfId="36"/>
    <cellStyle name="常规 11 3" xfId="17"/>
    <cellStyle name="常规 11 3 2" xfId="47"/>
    <cellStyle name="常规 12" xfId="19"/>
    <cellStyle name="常规 16" xfId="21"/>
    <cellStyle name="常规 2" xfId="2"/>
    <cellStyle name="常规 2 2" xfId="5"/>
    <cellStyle name="常规 2 2 2" xfId="12"/>
    <cellStyle name="常规 2 2 2 2" xfId="49"/>
    <cellStyle name="常规 2 2 3" xfId="16"/>
    <cellStyle name="常规 2 2 3 2" xfId="50"/>
    <cellStyle name="常规 2 2 4" xfId="42"/>
    <cellStyle name="常规 2 3" xfId="48"/>
    <cellStyle name="常规 2 4" xfId="9"/>
    <cellStyle name="常规 3" xfId="3"/>
    <cellStyle name="常规 3 2" xfId="4"/>
    <cellStyle name="常规 3 2 2" xfId="51"/>
    <cellStyle name="常规 3 2 3" xfId="60"/>
    <cellStyle name="常规 3 2 4" xfId="22"/>
    <cellStyle name="常规 3 3" xfId="59"/>
    <cellStyle name="常规 3 3 2" xfId="23"/>
    <cellStyle name="常规 3 3 2 2" xfId="52"/>
    <cellStyle name="常规 3 4" xfId="26"/>
    <cellStyle name="常规 4" xfId="1"/>
    <cellStyle name="常规 4 2" xfId="6"/>
    <cellStyle name="常规 4 2 2" xfId="54"/>
    <cellStyle name="常规 4 2 3" xfId="31"/>
    <cellStyle name="常规 4 2 3 2" xfId="55"/>
    <cellStyle name="常规 4 2 4" xfId="61"/>
    <cellStyle name="常规 4 2 5" xfId="30"/>
    <cellStyle name="常规 4 3" xfId="53"/>
    <cellStyle name="常规 4 4" xfId="58"/>
    <cellStyle name="常规 4 5" xfId="24"/>
    <cellStyle name="常规 5" xfId="7"/>
    <cellStyle name="常规 5 2" xfId="62"/>
    <cellStyle name="常规 5 3" xfId="20"/>
    <cellStyle name="常规 6" xfId="8"/>
    <cellStyle name="常规 6 2" xfId="63"/>
    <cellStyle name="常规 6 3" xfId="32"/>
    <cellStyle name="常规 7" xfId="33"/>
    <cellStyle name="常规 8" xfId="34"/>
    <cellStyle name="常规 9" xfId="56"/>
    <cellStyle name="超链接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FB75"/>
  <sheetViews>
    <sheetView workbookViewId="0">
      <selection activeCell="I9" sqref="I9"/>
    </sheetView>
  </sheetViews>
  <sheetFormatPr defaultColWidth="9" defaultRowHeight="14.25" x14ac:dyDescent="0.15"/>
  <cols>
    <col min="1" max="1" width="17.125" style="1"/>
    <col min="2" max="3" width="12.5" style="1" customWidth="1"/>
    <col min="4" max="4" width="10.125" style="1" customWidth="1"/>
    <col min="5" max="16382" width="9" style="1"/>
  </cols>
  <sheetData>
    <row r="1" spans="1:7" s="1" customFormat="1" x14ac:dyDescent="0.15">
      <c r="A1" s="72" t="s">
        <v>324</v>
      </c>
      <c r="B1" s="72"/>
      <c r="C1" s="72"/>
      <c r="D1" s="72"/>
      <c r="E1" s="72"/>
      <c r="F1" s="72"/>
      <c r="G1" s="72"/>
    </row>
    <row r="2" spans="1:7" s="1" customFormat="1" x14ac:dyDescent="0.15">
      <c r="A2" s="72"/>
      <c r="B2" s="72"/>
      <c r="C2" s="72"/>
      <c r="D2" s="72"/>
      <c r="E2" s="72"/>
      <c r="F2" s="72"/>
      <c r="G2" s="72"/>
    </row>
    <row r="3" spans="1:7" s="1" customFormat="1" ht="27.75" customHeight="1" x14ac:dyDescent="0.15">
      <c r="A3" s="73" t="s">
        <v>0</v>
      </c>
      <c r="B3" s="52" t="s">
        <v>241</v>
      </c>
      <c r="C3" s="52" t="s">
        <v>242</v>
      </c>
      <c r="D3" s="73" t="s">
        <v>1</v>
      </c>
      <c r="E3" s="73" t="s">
        <v>2</v>
      </c>
      <c r="F3" s="73" t="s">
        <v>3</v>
      </c>
      <c r="G3" s="73" t="s">
        <v>4</v>
      </c>
    </row>
    <row r="4" spans="1:7" s="2" customFormat="1" ht="33.75" customHeight="1" x14ac:dyDescent="0.15">
      <c r="A4" s="74"/>
      <c r="B4" s="53" t="s">
        <v>256</v>
      </c>
      <c r="C4" s="53" t="s">
        <v>257</v>
      </c>
      <c r="D4" s="74"/>
      <c r="E4" s="74"/>
      <c r="F4" s="74"/>
      <c r="G4" s="74"/>
    </row>
    <row r="5" spans="1:7" s="2" customFormat="1" ht="21.95" customHeight="1" x14ac:dyDescent="0.15">
      <c r="A5" s="74"/>
      <c r="B5" s="52">
        <v>60</v>
      </c>
      <c r="C5" s="52">
        <v>39</v>
      </c>
      <c r="D5" s="75"/>
      <c r="E5" s="75"/>
      <c r="F5" s="75"/>
      <c r="G5" s="75"/>
    </row>
    <row r="6" spans="1:7" s="10" customFormat="1" ht="23.25" customHeight="1" x14ac:dyDescent="0.15">
      <c r="A6" s="20" t="s">
        <v>9</v>
      </c>
      <c r="B6" s="21">
        <v>19</v>
      </c>
      <c r="C6" s="21">
        <v>9</v>
      </c>
      <c r="D6" s="8">
        <f>$B$5*B6+$C$5*C6</f>
        <v>1491</v>
      </c>
      <c r="E6" s="8">
        <f>D6*0.8</f>
        <v>1192.8</v>
      </c>
      <c r="F6" s="8"/>
      <c r="G6" s="8"/>
    </row>
    <row r="7" spans="1:7" s="10" customFormat="1" ht="23.25" customHeight="1" x14ac:dyDescent="0.15">
      <c r="A7" s="20" t="s">
        <v>10</v>
      </c>
      <c r="B7" s="21">
        <v>10</v>
      </c>
      <c r="C7" s="21">
        <v>10</v>
      </c>
      <c r="D7" s="21">
        <f t="shared" ref="D7:D9" si="0">$B$5*B7+$C$5*C7</f>
        <v>990</v>
      </c>
      <c r="E7" s="21">
        <f t="shared" ref="E7:E9" si="1">D7*0.8</f>
        <v>792</v>
      </c>
      <c r="F7" s="8"/>
      <c r="G7" s="8"/>
    </row>
    <row r="8" spans="1:7" s="10" customFormat="1" ht="23.25" customHeight="1" x14ac:dyDescent="0.15">
      <c r="A8" s="20" t="s">
        <v>19</v>
      </c>
      <c r="B8" s="21">
        <v>10</v>
      </c>
      <c r="C8" s="21">
        <v>16</v>
      </c>
      <c r="D8" s="21">
        <f t="shared" si="0"/>
        <v>1224</v>
      </c>
      <c r="E8" s="21">
        <f t="shared" si="1"/>
        <v>979.2</v>
      </c>
      <c r="F8" s="8"/>
      <c r="G8" s="8"/>
    </row>
    <row r="9" spans="1:7" s="10" customFormat="1" ht="23.25" customHeight="1" x14ac:dyDescent="0.15">
      <c r="A9" s="51" t="s">
        <v>243</v>
      </c>
      <c r="B9" s="21">
        <v>21</v>
      </c>
      <c r="C9" s="21">
        <v>18</v>
      </c>
      <c r="D9" s="21">
        <f t="shared" si="0"/>
        <v>1962</v>
      </c>
      <c r="E9" s="21">
        <f t="shared" si="1"/>
        <v>1569.6000000000001</v>
      </c>
      <c r="F9" s="21"/>
      <c r="G9" s="21"/>
    </row>
    <row r="10" spans="1:7" s="10" customFormat="1" ht="23.25" customHeight="1" x14ac:dyDescent="0.15">
      <c r="A10" s="51" t="s">
        <v>5</v>
      </c>
      <c r="B10" s="21">
        <f>SUM(B6:B9)</f>
        <v>60</v>
      </c>
      <c r="C10" s="21">
        <f>SUM(C6:C9)</f>
        <v>53</v>
      </c>
      <c r="D10" s="21">
        <f>SUM(D6:D9)</f>
        <v>5667</v>
      </c>
      <c r="E10" s="21">
        <f>SUM(E6:E9)</f>
        <v>4533.6000000000004</v>
      </c>
      <c r="F10" s="21"/>
      <c r="G10" s="21"/>
    </row>
    <row r="11" spans="1:7" ht="20.100000000000001" customHeight="1" x14ac:dyDescent="0.15"/>
    <row r="12" spans="1:7" ht="20.100000000000001" customHeight="1" x14ac:dyDescent="0.15"/>
    <row r="13" spans="1:7" ht="20.100000000000001" customHeight="1" x14ac:dyDescent="0.15"/>
    <row r="14" spans="1:7" ht="20.100000000000001" customHeight="1" x14ac:dyDescent="0.15"/>
    <row r="15" spans="1:7" ht="20.100000000000001" customHeight="1" x14ac:dyDescent="0.15"/>
    <row r="16" spans="1:7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</sheetData>
  <mergeCells count="6">
    <mergeCell ref="A1:G2"/>
    <mergeCell ref="A3:A5"/>
    <mergeCell ref="D3:D5"/>
    <mergeCell ref="E3:E5"/>
    <mergeCell ref="G3:G5"/>
    <mergeCell ref="F3:F5"/>
  </mergeCells>
  <phoneticPr fontId="9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EP81"/>
  <sheetViews>
    <sheetView workbookViewId="0">
      <selection activeCell="E23" sqref="E23"/>
    </sheetView>
  </sheetViews>
  <sheetFormatPr defaultColWidth="9" defaultRowHeight="13.5" x14ac:dyDescent="0.15"/>
  <cols>
    <col min="1" max="1" width="12.5" style="6" bestFit="1" customWidth="1"/>
    <col min="2" max="2" width="13.25" style="6" customWidth="1"/>
    <col min="3" max="3" width="14.125" style="6" customWidth="1"/>
    <col min="4" max="16366" width="9" style="6"/>
  </cols>
  <sheetData>
    <row r="1" spans="1:7 16369:16370" s="6" customFormat="1" ht="13.5" customHeight="1" x14ac:dyDescent="0.15">
      <c r="A1" s="72" t="s">
        <v>24</v>
      </c>
      <c r="B1" s="72"/>
      <c r="C1" s="72"/>
      <c r="D1" s="72"/>
      <c r="E1" s="72"/>
      <c r="F1" s="72"/>
      <c r="G1" s="72"/>
      <c r="XEO1"/>
      <c r="XEP1"/>
    </row>
    <row r="2" spans="1:7 16369:16370" s="6" customFormat="1" ht="13.5" customHeight="1" x14ac:dyDescent="0.15">
      <c r="A2" s="72"/>
      <c r="B2" s="72"/>
      <c r="C2" s="72"/>
      <c r="D2" s="72"/>
      <c r="E2" s="72"/>
      <c r="F2" s="72"/>
      <c r="G2" s="72"/>
      <c r="XEO2"/>
      <c r="XEP2"/>
    </row>
    <row r="3" spans="1:7 16369:16370" s="6" customFormat="1" ht="18" customHeight="1" x14ac:dyDescent="0.15">
      <c r="A3" s="73" t="s">
        <v>0</v>
      </c>
      <c r="B3" s="52" t="s">
        <v>230</v>
      </c>
      <c r="C3" s="52" t="s">
        <v>229</v>
      </c>
      <c r="D3" s="73" t="s">
        <v>1</v>
      </c>
      <c r="E3" s="73" t="s">
        <v>2</v>
      </c>
      <c r="F3" s="73" t="s">
        <v>3</v>
      </c>
      <c r="G3" s="73" t="s">
        <v>4</v>
      </c>
      <c r="XEO3"/>
      <c r="XEP3"/>
    </row>
    <row r="4" spans="1:7 16369:16370" s="6" customFormat="1" ht="41.25" customHeight="1" x14ac:dyDescent="0.15">
      <c r="A4" s="74"/>
      <c r="B4" s="56" t="s">
        <v>237</v>
      </c>
      <c r="C4" s="56" t="s">
        <v>238</v>
      </c>
      <c r="D4" s="74"/>
      <c r="E4" s="74"/>
      <c r="F4" s="74"/>
      <c r="G4" s="74"/>
      <c r="XEO4"/>
      <c r="XEP4"/>
    </row>
    <row r="5" spans="1:7 16369:16370" s="6" customFormat="1" ht="24.95" customHeight="1" x14ac:dyDescent="0.15">
      <c r="A5" s="74"/>
      <c r="B5" s="57">
        <v>42</v>
      </c>
      <c r="C5" s="57">
        <v>59</v>
      </c>
      <c r="D5" s="74"/>
      <c r="E5" s="74"/>
      <c r="F5" s="74"/>
      <c r="G5" s="74"/>
      <c r="XEO5"/>
      <c r="XEP5"/>
    </row>
    <row r="6" spans="1:7 16369:16370" s="7" customFormat="1" ht="27" customHeight="1" x14ac:dyDescent="0.15">
      <c r="A6" s="34" t="s">
        <v>231</v>
      </c>
      <c r="B6" s="34"/>
      <c r="C6" s="34">
        <v>4</v>
      </c>
      <c r="D6" s="34">
        <f t="shared" ref="D6:D7" si="0">$B$5*B6+$C$5*C6</f>
        <v>236</v>
      </c>
      <c r="E6" s="34">
        <f t="shared" ref="E6:E7" si="1">D6*0.8</f>
        <v>188.8</v>
      </c>
      <c r="F6" s="34"/>
      <c r="G6" s="34"/>
    </row>
    <row r="7" spans="1:7 16369:16370" s="7" customFormat="1" ht="24.75" customHeight="1" x14ac:dyDescent="0.15">
      <c r="A7" s="34" t="s">
        <v>232</v>
      </c>
      <c r="B7" s="34"/>
      <c r="C7" s="34">
        <v>18</v>
      </c>
      <c r="D7" s="34">
        <f t="shared" si="0"/>
        <v>1062</v>
      </c>
      <c r="E7" s="34">
        <f t="shared" si="1"/>
        <v>849.6</v>
      </c>
      <c r="F7" s="34"/>
      <c r="G7" s="34"/>
    </row>
    <row r="8" spans="1:7 16369:16370" s="7" customFormat="1" ht="24.75" customHeight="1" x14ac:dyDescent="0.15">
      <c r="A8" s="34" t="s">
        <v>233</v>
      </c>
      <c r="B8" s="34"/>
      <c r="C8" s="34">
        <v>1</v>
      </c>
      <c r="D8" s="34">
        <f t="shared" ref="D8:D10" si="2">$B$5*B8+$C$5*C8</f>
        <v>59</v>
      </c>
      <c r="E8" s="34">
        <f t="shared" ref="E8:E10" si="3">D8*0.8</f>
        <v>47.2</v>
      </c>
      <c r="F8" s="34"/>
      <c r="G8" s="34"/>
    </row>
    <row r="9" spans="1:7 16369:16370" s="7" customFormat="1" ht="24.75" customHeight="1" x14ac:dyDescent="0.15">
      <c r="A9" s="34" t="s">
        <v>234</v>
      </c>
      <c r="B9" s="34">
        <v>30</v>
      </c>
      <c r="C9" s="34"/>
      <c r="D9" s="34">
        <f t="shared" si="2"/>
        <v>1260</v>
      </c>
      <c r="E9" s="34">
        <f t="shared" si="3"/>
        <v>1008</v>
      </c>
      <c r="F9" s="34"/>
      <c r="G9" s="34"/>
    </row>
    <row r="10" spans="1:7 16369:16370" s="7" customFormat="1" ht="24.75" customHeight="1" x14ac:dyDescent="0.15">
      <c r="A10" s="34" t="s">
        <v>235</v>
      </c>
      <c r="B10" s="34">
        <v>26</v>
      </c>
      <c r="C10" s="34"/>
      <c r="D10" s="34">
        <f t="shared" si="2"/>
        <v>1092</v>
      </c>
      <c r="E10" s="34">
        <f t="shared" si="3"/>
        <v>873.6</v>
      </c>
      <c r="F10" s="34"/>
      <c r="G10" s="34"/>
    </row>
    <row r="11" spans="1:7 16369:16370" s="6" customFormat="1" ht="20.100000000000001" customHeight="1" x14ac:dyDescent="0.15">
      <c r="A11" s="39"/>
      <c r="B11" s="43">
        <f>SUM(B6:B10)</f>
        <v>56</v>
      </c>
      <c r="C11" s="43">
        <f>SUM(C6:C10)</f>
        <v>23</v>
      </c>
      <c r="D11" s="43">
        <f t="shared" ref="D11:E11" si="4">SUM(D6:D10)</f>
        <v>3709</v>
      </c>
      <c r="E11" s="43">
        <f t="shared" si="4"/>
        <v>2967.2000000000003</v>
      </c>
      <c r="F11" s="39"/>
      <c r="G11" s="39"/>
    </row>
    <row r="12" spans="1:7 16369:16370" ht="20.100000000000001" customHeight="1" x14ac:dyDescent="0.15"/>
    <row r="13" spans="1:7 16369:16370" ht="20.100000000000001" customHeight="1" x14ac:dyDescent="0.15"/>
    <row r="14" spans="1:7 16369:16370" ht="20.100000000000001" customHeight="1" x14ac:dyDescent="0.15"/>
    <row r="15" spans="1:7 16369:16370" ht="20.100000000000001" customHeight="1" x14ac:dyDescent="0.15"/>
    <row r="16" spans="1:7 16369:16370" ht="20.100000000000001" customHeight="1" x14ac:dyDescent="0.15"/>
    <row r="17" spans="16367:16370" ht="20.100000000000001" customHeight="1" x14ac:dyDescent="0.15"/>
    <row r="18" spans="16367:16370" ht="20.100000000000001" customHeight="1" x14ac:dyDescent="0.15"/>
    <row r="19" spans="16367:16370" ht="20.100000000000001" customHeight="1" x14ac:dyDescent="0.15"/>
    <row r="20" spans="16367:16370" s="6" customFormat="1" ht="20.100000000000001" customHeight="1" x14ac:dyDescent="0.15">
      <c r="XEM20"/>
      <c r="XEN20"/>
      <c r="XEO20"/>
      <c r="XEP20"/>
    </row>
    <row r="21" spans="16367:16370" s="6" customFormat="1" ht="20.100000000000001" customHeight="1" x14ac:dyDescent="0.15">
      <c r="XEM21"/>
      <c r="XEN21"/>
      <c r="XEO21"/>
      <c r="XEP21"/>
    </row>
    <row r="22" spans="16367:16370" s="6" customFormat="1" ht="20.100000000000001" customHeight="1" x14ac:dyDescent="0.15">
      <c r="XEM22"/>
      <c r="XEN22"/>
      <c r="XEO22"/>
      <c r="XEP22"/>
    </row>
    <row r="23" spans="16367:16370" s="6" customFormat="1" ht="20.100000000000001" customHeight="1" x14ac:dyDescent="0.15">
      <c r="XEM23"/>
      <c r="XEN23"/>
      <c r="XEO23"/>
      <c r="XEP23"/>
    </row>
    <row r="24" spans="16367:16370" s="6" customFormat="1" ht="20.100000000000001" customHeight="1" x14ac:dyDescent="0.15">
      <c r="XEM24"/>
      <c r="XEN24"/>
      <c r="XEO24"/>
      <c r="XEP24"/>
    </row>
    <row r="25" spans="16367:16370" s="6" customFormat="1" ht="20.100000000000001" customHeight="1" x14ac:dyDescent="0.15">
      <c r="XEM25"/>
      <c r="XEN25"/>
      <c r="XEO25"/>
      <c r="XEP25"/>
    </row>
    <row r="26" spans="16367:16370" s="6" customFormat="1" ht="20.100000000000001" customHeight="1" x14ac:dyDescent="0.15">
      <c r="XEM26"/>
      <c r="XEN26"/>
      <c r="XEO26"/>
      <c r="XEP26"/>
    </row>
    <row r="27" spans="16367:16370" s="6" customFormat="1" ht="20.100000000000001" customHeight="1" x14ac:dyDescent="0.15">
      <c r="XEM27"/>
      <c r="XEN27"/>
      <c r="XEO27"/>
      <c r="XEP27"/>
    </row>
    <row r="28" spans="16367:16370" s="6" customFormat="1" ht="20.100000000000001" customHeight="1" x14ac:dyDescent="0.15">
      <c r="XEM28"/>
      <c r="XEN28"/>
      <c r="XEO28"/>
      <c r="XEP28"/>
    </row>
    <row r="29" spans="16367:16370" s="6" customFormat="1" ht="20.100000000000001" customHeight="1" x14ac:dyDescent="0.15">
      <c r="XEM29"/>
      <c r="XEN29"/>
      <c r="XEO29"/>
      <c r="XEP29"/>
    </row>
    <row r="30" spans="16367:16370" s="6" customFormat="1" ht="20.100000000000001" customHeight="1" x14ac:dyDescent="0.15">
      <c r="XEM30"/>
      <c r="XEN30"/>
      <c r="XEO30"/>
      <c r="XEP30"/>
    </row>
    <row r="31" spans="16367:16370" s="6" customFormat="1" ht="20.100000000000001" customHeight="1" x14ac:dyDescent="0.15">
      <c r="XEM31"/>
      <c r="XEN31"/>
      <c r="XEO31"/>
      <c r="XEP31"/>
    </row>
    <row r="32" spans="16367:16370" s="6" customFormat="1" ht="20.100000000000001" customHeight="1" x14ac:dyDescent="0.15">
      <c r="XEM32"/>
      <c r="XEN32"/>
      <c r="XEO32"/>
      <c r="XEP32"/>
    </row>
    <row r="33" spans="16367:16370" s="6" customFormat="1" ht="20.100000000000001" customHeight="1" x14ac:dyDescent="0.15">
      <c r="XEM33"/>
      <c r="XEN33"/>
      <c r="XEO33"/>
      <c r="XEP33"/>
    </row>
    <row r="34" spans="16367:16370" s="6" customFormat="1" ht="20.100000000000001" customHeight="1" x14ac:dyDescent="0.15">
      <c r="XEM34"/>
      <c r="XEN34"/>
      <c r="XEO34"/>
      <c r="XEP34"/>
    </row>
    <row r="35" spans="16367:16370" s="6" customFormat="1" ht="20.100000000000001" customHeight="1" x14ac:dyDescent="0.15">
      <c r="XEM35"/>
      <c r="XEN35"/>
      <c r="XEO35"/>
      <c r="XEP35"/>
    </row>
    <row r="36" spans="16367:16370" s="6" customFormat="1" ht="20.100000000000001" customHeight="1" x14ac:dyDescent="0.15">
      <c r="XEM36"/>
      <c r="XEN36"/>
      <c r="XEO36"/>
      <c r="XEP36"/>
    </row>
    <row r="37" spans="16367:16370" s="6" customFormat="1" ht="20.100000000000001" customHeight="1" x14ac:dyDescent="0.15">
      <c r="XEM37"/>
      <c r="XEN37"/>
      <c r="XEO37"/>
      <c r="XEP37"/>
    </row>
    <row r="38" spans="16367:16370" s="6" customFormat="1" ht="20.100000000000001" customHeight="1" x14ac:dyDescent="0.15">
      <c r="XEM38"/>
      <c r="XEN38"/>
      <c r="XEO38"/>
      <c r="XEP38"/>
    </row>
    <row r="39" spans="16367:16370" s="6" customFormat="1" ht="20.100000000000001" customHeight="1" x14ac:dyDescent="0.15">
      <c r="XEM39"/>
      <c r="XEN39"/>
      <c r="XEO39"/>
      <c r="XEP39"/>
    </row>
    <row r="40" spans="16367:16370" s="6" customFormat="1" ht="20.100000000000001" customHeight="1" x14ac:dyDescent="0.15">
      <c r="XEM40"/>
      <c r="XEN40"/>
      <c r="XEO40"/>
      <c r="XEP40"/>
    </row>
    <row r="41" spans="16367:16370" s="6" customFormat="1" ht="20.100000000000001" customHeight="1" x14ac:dyDescent="0.15">
      <c r="XEM41"/>
      <c r="XEN41"/>
      <c r="XEO41"/>
      <c r="XEP41"/>
    </row>
    <row r="42" spans="16367:16370" s="6" customFormat="1" ht="20.100000000000001" customHeight="1" x14ac:dyDescent="0.15">
      <c r="XEM42"/>
      <c r="XEN42"/>
      <c r="XEO42"/>
      <c r="XEP42"/>
    </row>
    <row r="43" spans="16367:16370" s="6" customFormat="1" ht="20.100000000000001" customHeight="1" x14ac:dyDescent="0.15">
      <c r="XEM43"/>
      <c r="XEN43"/>
      <c r="XEO43"/>
      <c r="XEP43"/>
    </row>
    <row r="44" spans="16367:16370" s="6" customFormat="1" ht="20.100000000000001" customHeight="1" x14ac:dyDescent="0.15">
      <c r="XEM44"/>
      <c r="XEN44"/>
      <c r="XEO44"/>
      <c r="XEP44"/>
    </row>
    <row r="45" spans="16367:16370" s="6" customFormat="1" ht="20.100000000000001" customHeight="1" x14ac:dyDescent="0.15">
      <c r="XEM45"/>
      <c r="XEN45"/>
      <c r="XEO45"/>
      <c r="XEP45"/>
    </row>
    <row r="46" spans="16367:16370" s="6" customFormat="1" ht="20.100000000000001" customHeight="1" x14ac:dyDescent="0.15">
      <c r="XEM46"/>
      <c r="XEN46"/>
      <c r="XEO46"/>
      <c r="XEP46"/>
    </row>
    <row r="47" spans="16367:16370" s="6" customFormat="1" ht="20.100000000000001" customHeight="1" x14ac:dyDescent="0.15">
      <c r="XEM47"/>
      <c r="XEN47"/>
      <c r="XEO47"/>
      <c r="XEP47"/>
    </row>
    <row r="48" spans="16367:16370" s="6" customFormat="1" ht="20.100000000000001" customHeight="1" x14ac:dyDescent="0.15">
      <c r="XEM48"/>
      <c r="XEN48"/>
      <c r="XEO48"/>
      <c r="XEP48"/>
    </row>
    <row r="49" spans="16367:16370" s="6" customFormat="1" ht="20.100000000000001" customHeight="1" x14ac:dyDescent="0.15">
      <c r="XEM49"/>
      <c r="XEN49"/>
      <c r="XEO49"/>
      <c r="XEP49"/>
    </row>
    <row r="50" spans="16367:16370" s="6" customFormat="1" ht="20.100000000000001" customHeight="1" x14ac:dyDescent="0.15">
      <c r="XEM50"/>
      <c r="XEN50"/>
      <c r="XEO50"/>
      <c r="XEP50"/>
    </row>
    <row r="51" spans="16367:16370" s="6" customFormat="1" ht="20.100000000000001" customHeight="1" x14ac:dyDescent="0.15">
      <c r="XEM51"/>
      <c r="XEN51"/>
      <c r="XEO51"/>
      <c r="XEP51"/>
    </row>
    <row r="52" spans="16367:16370" s="6" customFormat="1" ht="20.100000000000001" customHeight="1" x14ac:dyDescent="0.15">
      <c r="XEM52"/>
      <c r="XEN52"/>
      <c r="XEO52"/>
      <c r="XEP52"/>
    </row>
    <row r="53" spans="16367:16370" s="6" customFormat="1" ht="20.100000000000001" customHeight="1" x14ac:dyDescent="0.15">
      <c r="XEM53"/>
      <c r="XEN53"/>
      <c r="XEO53"/>
      <c r="XEP53"/>
    </row>
    <row r="54" spans="16367:16370" s="6" customFormat="1" ht="20.100000000000001" customHeight="1" x14ac:dyDescent="0.15">
      <c r="XEM54"/>
      <c r="XEN54"/>
      <c r="XEO54"/>
      <c r="XEP54"/>
    </row>
    <row r="55" spans="16367:16370" s="6" customFormat="1" ht="20.100000000000001" customHeight="1" x14ac:dyDescent="0.15">
      <c r="XEM55"/>
      <c r="XEN55"/>
      <c r="XEO55"/>
      <c r="XEP55"/>
    </row>
    <row r="56" spans="16367:16370" s="6" customFormat="1" ht="20.100000000000001" customHeight="1" x14ac:dyDescent="0.15">
      <c r="XEM56"/>
      <c r="XEN56"/>
      <c r="XEO56"/>
      <c r="XEP56"/>
    </row>
    <row r="57" spans="16367:16370" s="6" customFormat="1" ht="20.100000000000001" customHeight="1" x14ac:dyDescent="0.15">
      <c r="XEM57"/>
      <c r="XEN57"/>
      <c r="XEO57"/>
      <c r="XEP57"/>
    </row>
    <row r="58" spans="16367:16370" s="6" customFormat="1" ht="20.100000000000001" customHeight="1" x14ac:dyDescent="0.15">
      <c r="XEM58"/>
      <c r="XEN58"/>
      <c r="XEO58"/>
      <c r="XEP58"/>
    </row>
    <row r="59" spans="16367:16370" s="6" customFormat="1" ht="20.100000000000001" customHeight="1" x14ac:dyDescent="0.15">
      <c r="XEM59"/>
      <c r="XEN59"/>
      <c r="XEO59"/>
      <c r="XEP59"/>
    </row>
    <row r="60" spans="16367:16370" s="6" customFormat="1" ht="20.100000000000001" customHeight="1" x14ac:dyDescent="0.15">
      <c r="XEM60"/>
      <c r="XEN60"/>
      <c r="XEO60"/>
      <c r="XEP60"/>
    </row>
    <row r="61" spans="16367:16370" s="6" customFormat="1" ht="20.100000000000001" customHeight="1" x14ac:dyDescent="0.15">
      <c r="XEM61"/>
      <c r="XEN61"/>
      <c r="XEO61"/>
      <c r="XEP61"/>
    </row>
    <row r="62" spans="16367:16370" s="6" customFormat="1" ht="20.100000000000001" customHeight="1" x14ac:dyDescent="0.15">
      <c r="XEM62"/>
      <c r="XEN62"/>
      <c r="XEO62"/>
      <c r="XEP62"/>
    </row>
    <row r="63" spans="16367:16370" s="6" customFormat="1" ht="20.100000000000001" customHeight="1" x14ac:dyDescent="0.15">
      <c r="XEM63"/>
      <c r="XEN63"/>
      <c r="XEO63"/>
      <c r="XEP63"/>
    </row>
    <row r="64" spans="16367:16370" s="6" customFormat="1" ht="20.100000000000001" customHeight="1" x14ac:dyDescent="0.15">
      <c r="XEM64"/>
      <c r="XEN64"/>
      <c r="XEO64"/>
      <c r="XEP64"/>
    </row>
    <row r="65" spans="16367:16370" s="6" customFormat="1" ht="20.100000000000001" customHeight="1" x14ac:dyDescent="0.15">
      <c r="XEM65"/>
      <c r="XEN65"/>
      <c r="XEO65"/>
      <c r="XEP65"/>
    </row>
    <row r="66" spans="16367:16370" s="6" customFormat="1" ht="20.100000000000001" customHeight="1" x14ac:dyDescent="0.15">
      <c r="XEM66"/>
      <c r="XEN66"/>
      <c r="XEO66"/>
      <c r="XEP66"/>
    </row>
    <row r="67" spans="16367:16370" s="6" customFormat="1" ht="20.100000000000001" customHeight="1" x14ac:dyDescent="0.15">
      <c r="XEM67"/>
      <c r="XEN67"/>
      <c r="XEO67"/>
      <c r="XEP67"/>
    </row>
    <row r="68" spans="16367:16370" s="6" customFormat="1" ht="20.100000000000001" customHeight="1" x14ac:dyDescent="0.15">
      <c r="XEM68"/>
      <c r="XEN68"/>
      <c r="XEO68"/>
      <c r="XEP68"/>
    </row>
    <row r="69" spans="16367:16370" s="6" customFormat="1" ht="20.100000000000001" customHeight="1" x14ac:dyDescent="0.15">
      <c r="XEM69"/>
      <c r="XEN69"/>
      <c r="XEO69"/>
      <c r="XEP69"/>
    </row>
    <row r="70" spans="16367:16370" s="6" customFormat="1" ht="20.100000000000001" customHeight="1" x14ac:dyDescent="0.15">
      <c r="XEM70"/>
      <c r="XEN70"/>
      <c r="XEO70"/>
      <c r="XEP70"/>
    </row>
    <row r="71" spans="16367:16370" s="6" customFormat="1" ht="20.100000000000001" customHeight="1" x14ac:dyDescent="0.15">
      <c r="XEM71"/>
      <c r="XEN71"/>
      <c r="XEO71"/>
      <c r="XEP71"/>
    </row>
    <row r="72" spans="16367:16370" s="6" customFormat="1" ht="20.100000000000001" customHeight="1" x14ac:dyDescent="0.15">
      <c r="XEM72"/>
      <c r="XEN72"/>
      <c r="XEO72"/>
      <c r="XEP72"/>
    </row>
    <row r="73" spans="16367:16370" s="6" customFormat="1" ht="20.100000000000001" customHeight="1" x14ac:dyDescent="0.15">
      <c r="XEM73"/>
      <c r="XEN73"/>
      <c r="XEO73"/>
      <c r="XEP73"/>
    </row>
    <row r="74" spans="16367:16370" s="6" customFormat="1" ht="20.100000000000001" customHeight="1" x14ac:dyDescent="0.15">
      <c r="XEM74"/>
      <c r="XEN74"/>
      <c r="XEO74"/>
      <c r="XEP74"/>
    </row>
    <row r="75" spans="16367:16370" s="6" customFormat="1" ht="20.100000000000001" customHeight="1" x14ac:dyDescent="0.15">
      <c r="XEM75"/>
      <c r="XEN75"/>
      <c r="XEO75"/>
      <c r="XEP75"/>
    </row>
    <row r="76" spans="16367:16370" s="6" customFormat="1" ht="20.100000000000001" customHeight="1" x14ac:dyDescent="0.15">
      <c r="XEM76"/>
      <c r="XEN76"/>
      <c r="XEO76"/>
      <c r="XEP76"/>
    </row>
    <row r="77" spans="16367:16370" s="6" customFormat="1" ht="20.100000000000001" customHeight="1" x14ac:dyDescent="0.15">
      <c r="XEM77"/>
      <c r="XEN77"/>
      <c r="XEO77"/>
      <c r="XEP77"/>
    </row>
    <row r="78" spans="16367:16370" s="6" customFormat="1" ht="20.100000000000001" customHeight="1" x14ac:dyDescent="0.15">
      <c r="XEM78"/>
      <c r="XEN78"/>
      <c r="XEO78"/>
      <c r="XEP78"/>
    </row>
    <row r="79" spans="16367:16370" s="6" customFormat="1" ht="20.100000000000001" customHeight="1" x14ac:dyDescent="0.15">
      <c r="XEM79"/>
      <c r="XEN79"/>
      <c r="XEO79"/>
      <c r="XEP79"/>
    </row>
    <row r="80" spans="16367:16370" s="6" customFormat="1" ht="20.100000000000001" customHeight="1" x14ac:dyDescent="0.15">
      <c r="XEM80"/>
      <c r="XEN80"/>
      <c r="XEO80"/>
      <c r="XEP80"/>
    </row>
    <row r="81" spans="16367:16370" s="6" customFormat="1" ht="20.100000000000001" customHeight="1" x14ac:dyDescent="0.15">
      <c r="XEM81"/>
      <c r="XEN81"/>
      <c r="XEO81"/>
      <c r="XEP81"/>
    </row>
  </sheetData>
  <mergeCells count="6">
    <mergeCell ref="A1:G2"/>
    <mergeCell ref="A3:A5"/>
    <mergeCell ref="D3:D5"/>
    <mergeCell ref="E3:E5"/>
    <mergeCell ref="F3:F5"/>
    <mergeCell ref="G3:G5"/>
  </mergeCells>
  <phoneticPr fontId="27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5"/>
  <sheetViews>
    <sheetView workbookViewId="0">
      <selection activeCell="E23" sqref="E23"/>
    </sheetView>
  </sheetViews>
  <sheetFormatPr defaultRowHeight="13.5" x14ac:dyDescent="0.15"/>
  <cols>
    <col min="1" max="1" width="13.625" customWidth="1"/>
    <col min="2" max="2" width="12.25" customWidth="1"/>
    <col min="3" max="3" width="14.25" customWidth="1"/>
    <col min="4" max="4" width="12.125" customWidth="1"/>
  </cols>
  <sheetData>
    <row r="1" spans="1:8" ht="13.5" customHeight="1" x14ac:dyDescent="0.15">
      <c r="A1" s="76" t="s">
        <v>25</v>
      </c>
      <c r="B1" s="77"/>
      <c r="C1" s="77"/>
      <c r="D1" s="77"/>
      <c r="E1" s="77"/>
      <c r="F1" s="77"/>
      <c r="G1" s="77"/>
      <c r="H1" s="77"/>
    </row>
    <row r="2" spans="1:8" ht="13.5" customHeight="1" x14ac:dyDescent="0.15">
      <c r="A2" s="77"/>
      <c r="B2" s="77"/>
      <c r="C2" s="77"/>
      <c r="D2" s="77"/>
      <c r="E2" s="77"/>
      <c r="F2" s="77"/>
      <c r="G2" s="77"/>
      <c r="H2" s="77"/>
    </row>
    <row r="3" spans="1:8" ht="24.75" customHeight="1" x14ac:dyDescent="0.15">
      <c r="A3" s="78" t="s">
        <v>0</v>
      </c>
      <c r="B3" s="58" t="s">
        <v>42</v>
      </c>
      <c r="C3" s="58" t="s">
        <v>43</v>
      </c>
      <c r="D3" s="58" t="s">
        <v>44</v>
      </c>
      <c r="E3" s="78" t="s">
        <v>1</v>
      </c>
      <c r="F3" s="78" t="s">
        <v>2</v>
      </c>
      <c r="G3" s="78" t="s">
        <v>3</v>
      </c>
      <c r="H3" s="78" t="s">
        <v>4</v>
      </c>
    </row>
    <row r="4" spans="1:8" ht="30" customHeight="1" x14ac:dyDescent="0.15">
      <c r="A4" s="78"/>
      <c r="B4" s="59" t="s">
        <v>42</v>
      </c>
      <c r="C4" s="59" t="s">
        <v>239</v>
      </c>
      <c r="D4" s="59" t="s">
        <v>240</v>
      </c>
      <c r="E4" s="78"/>
      <c r="F4" s="78"/>
      <c r="G4" s="78"/>
      <c r="H4" s="78"/>
    </row>
    <row r="5" spans="1:8" ht="19.5" customHeight="1" x14ac:dyDescent="0.15">
      <c r="A5" s="78"/>
      <c r="B5" s="58">
        <v>55</v>
      </c>
      <c r="C5" s="58">
        <v>69</v>
      </c>
      <c r="D5" s="58">
        <v>45.8</v>
      </c>
      <c r="E5" s="78"/>
      <c r="F5" s="78"/>
      <c r="G5" s="78"/>
      <c r="H5" s="78"/>
    </row>
    <row r="6" spans="1:8" ht="23.25" customHeight="1" x14ac:dyDescent="0.15">
      <c r="A6" s="36" t="s">
        <v>40</v>
      </c>
      <c r="B6" s="37"/>
      <c r="C6" s="37">
        <v>4</v>
      </c>
      <c r="D6" s="37">
        <v>6</v>
      </c>
      <c r="E6" s="38">
        <f>B$5*B6+C$5*C6+D$5*D6</f>
        <v>550.79999999999995</v>
      </c>
      <c r="F6" s="38">
        <f>E6*0.8</f>
        <v>440.64</v>
      </c>
      <c r="G6" s="36"/>
      <c r="H6" s="36"/>
    </row>
    <row r="7" spans="1:8" ht="23.25" customHeight="1" x14ac:dyDescent="0.15">
      <c r="A7" s="36" t="s">
        <v>33</v>
      </c>
      <c r="B7" s="37">
        <v>1</v>
      </c>
      <c r="C7" s="37"/>
      <c r="D7" s="37"/>
      <c r="E7" s="38">
        <f t="shared" ref="E7" si="0">B$5*B7+C$5*C7+D$5*D7</f>
        <v>55</v>
      </c>
      <c r="F7" s="38">
        <f t="shared" ref="F7" si="1">E7*0.8</f>
        <v>44</v>
      </c>
      <c r="G7" s="36"/>
      <c r="H7" s="36"/>
    </row>
    <row r="8" spans="1:8" ht="23.25" customHeight="1" x14ac:dyDescent="0.15">
      <c r="A8" s="36" t="s">
        <v>34</v>
      </c>
      <c r="B8" s="37">
        <v>1</v>
      </c>
      <c r="C8" s="37">
        <v>1</v>
      </c>
      <c r="D8" s="37">
        <v>1</v>
      </c>
      <c r="E8" s="38">
        <f t="shared" ref="E8:E14" si="2">B$5*B8+C$5*C8+D$5*D8</f>
        <v>169.8</v>
      </c>
      <c r="F8" s="38">
        <f t="shared" ref="F8:F14" si="3">E8*0.8</f>
        <v>135.84</v>
      </c>
      <c r="G8" s="36"/>
      <c r="H8" s="36"/>
    </row>
    <row r="9" spans="1:8" ht="23.25" customHeight="1" x14ac:dyDescent="0.15">
      <c r="A9" s="34" t="s">
        <v>35</v>
      </c>
      <c r="B9" s="35">
        <v>1</v>
      </c>
      <c r="C9" s="34">
        <v>3</v>
      </c>
      <c r="D9" s="34">
        <v>3</v>
      </c>
      <c r="E9" s="38">
        <f t="shared" si="2"/>
        <v>399.4</v>
      </c>
      <c r="F9" s="38">
        <f t="shared" si="3"/>
        <v>319.52</v>
      </c>
      <c r="G9" s="39"/>
      <c r="H9" s="39"/>
    </row>
    <row r="10" spans="1:8" ht="23.25" customHeight="1" x14ac:dyDescent="0.15">
      <c r="A10" s="34" t="s">
        <v>41</v>
      </c>
      <c r="B10" s="35"/>
      <c r="C10" s="34">
        <v>14</v>
      </c>
      <c r="D10" s="34"/>
      <c r="E10" s="38">
        <f t="shared" si="2"/>
        <v>966</v>
      </c>
      <c r="F10" s="38">
        <f t="shared" si="3"/>
        <v>772.80000000000007</v>
      </c>
      <c r="G10" s="39"/>
      <c r="H10" s="39"/>
    </row>
    <row r="11" spans="1:8" ht="23.25" customHeight="1" x14ac:dyDescent="0.15">
      <c r="A11" s="34" t="s">
        <v>36</v>
      </c>
      <c r="B11" s="35">
        <v>11</v>
      </c>
      <c r="C11" s="34">
        <v>4</v>
      </c>
      <c r="D11" s="34">
        <v>22</v>
      </c>
      <c r="E11" s="38">
        <f t="shared" si="2"/>
        <v>1888.6</v>
      </c>
      <c r="F11" s="38">
        <f t="shared" si="3"/>
        <v>1510.88</v>
      </c>
      <c r="G11" s="39"/>
      <c r="H11" s="39"/>
    </row>
    <row r="12" spans="1:8" ht="23.25" customHeight="1" x14ac:dyDescent="0.15">
      <c r="A12" s="34" t="s">
        <v>37</v>
      </c>
      <c r="B12" s="35">
        <v>21</v>
      </c>
      <c r="C12" s="34">
        <v>5</v>
      </c>
      <c r="D12" s="34">
        <v>9</v>
      </c>
      <c r="E12" s="38">
        <f t="shared" si="2"/>
        <v>1912.2</v>
      </c>
      <c r="F12" s="38">
        <f t="shared" si="3"/>
        <v>1529.7600000000002</v>
      </c>
      <c r="G12" s="39"/>
      <c r="H12" s="39"/>
    </row>
    <row r="13" spans="1:8" ht="23.25" customHeight="1" x14ac:dyDescent="0.15">
      <c r="A13" s="34" t="s">
        <v>38</v>
      </c>
      <c r="B13" s="35">
        <v>18</v>
      </c>
      <c r="C13" s="34">
        <v>9</v>
      </c>
      <c r="D13" s="34">
        <v>2</v>
      </c>
      <c r="E13" s="38">
        <f t="shared" si="2"/>
        <v>1702.6</v>
      </c>
      <c r="F13" s="38">
        <f t="shared" si="3"/>
        <v>1362.08</v>
      </c>
      <c r="G13" s="39"/>
      <c r="H13" s="39"/>
    </row>
    <row r="14" spans="1:8" ht="23.25" customHeight="1" x14ac:dyDescent="0.15">
      <c r="A14" s="34" t="s">
        <v>39</v>
      </c>
      <c r="B14" s="35">
        <v>9</v>
      </c>
      <c r="C14" s="34">
        <v>1</v>
      </c>
      <c r="D14" s="34">
        <v>16</v>
      </c>
      <c r="E14" s="38">
        <f t="shared" si="2"/>
        <v>1296.8</v>
      </c>
      <c r="F14" s="38">
        <f t="shared" si="3"/>
        <v>1037.44</v>
      </c>
      <c r="G14" s="39"/>
      <c r="H14" s="39"/>
    </row>
    <row r="15" spans="1:8" ht="18.75" customHeight="1" x14ac:dyDescent="0.15">
      <c r="B15" s="6">
        <f>SUM(B6:B14)</f>
        <v>62</v>
      </c>
      <c r="C15" s="6">
        <f>SUM(C6:C14)</f>
        <v>41</v>
      </c>
      <c r="D15" s="6">
        <f>SUM(D6:D14)</f>
        <v>59</v>
      </c>
    </row>
  </sheetData>
  <mergeCells count="6">
    <mergeCell ref="A3:A5"/>
    <mergeCell ref="E3:E5"/>
    <mergeCell ref="F3:F5"/>
    <mergeCell ref="A1:H2"/>
    <mergeCell ref="G3:G5"/>
    <mergeCell ref="H3:H5"/>
  </mergeCells>
  <phoneticPr fontId="2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0"/>
  <sheetViews>
    <sheetView workbookViewId="0">
      <selection activeCell="E23" sqref="E23"/>
    </sheetView>
  </sheetViews>
  <sheetFormatPr defaultRowHeight="13.5" x14ac:dyDescent="0.15"/>
  <cols>
    <col min="2" max="2" width="13.25" customWidth="1"/>
    <col min="3" max="3" width="14.125" customWidth="1"/>
  </cols>
  <sheetData>
    <row r="1" spans="1:7" x14ac:dyDescent="0.15">
      <c r="A1" s="72" t="s">
        <v>24</v>
      </c>
      <c r="B1" s="72"/>
      <c r="C1" s="72"/>
      <c r="D1" s="72"/>
      <c r="E1" s="72"/>
      <c r="F1" s="72"/>
      <c r="G1" s="72"/>
    </row>
    <row r="2" spans="1:7" x14ac:dyDescent="0.15">
      <c r="A2" s="72"/>
      <c r="B2" s="72"/>
      <c r="C2" s="72"/>
      <c r="D2" s="72"/>
      <c r="E2" s="72"/>
      <c r="F2" s="72"/>
      <c r="G2" s="72"/>
    </row>
    <row r="3" spans="1:7" ht="24" x14ac:dyDescent="0.15">
      <c r="A3" s="73" t="s">
        <v>0</v>
      </c>
      <c r="B3" s="52" t="s">
        <v>49</v>
      </c>
      <c r="C3" s="52" t="s">
        <v>50</v>
      </c>
      <c r="D3" s="73" t="s">
        <v>1</v>
      </c>
      <c r="E3" s="73" t="s">
        <v>2</v>
      </c>
      <c r="F3" s="73" t="s">
        <v>3</v>
      </c>
      <c r="G3" s="73" t="s">
        <v>4</v>
      </c>
    </row>
    <row r="4" spans="1:7" ht="24" x14ac:dyDescent="0.15">
      <c r="A4" s="74"/>
      <c r="B4" s="56" t="s">
        <v>51</v>
      </c>
      <c r="C4" s="60" t="s">
        <v>50</v>
      </c>
      <c r="D4" s="74"/>
      <c r="E4" s="74"/>
      <c r="F4" s="74"/>
      <c r="G4" s="74"/>
    </row>
    <row r="5" spans="1:7" x14ac:dyDescent="0.15">
      <c r="A5" s="74"/>
      <c r="B5" s="57">
        <v>118</v>
      </c>
      <c r="C5" s="57">
        <v>45</v>
      </c>
      <c r="D5" s="74"/>
      <c r="E5" s="74"/>
      <c r="F5" s="74"/>
      <c r="G5" s="74"/>
    </row>
    <row r="6" spans="1:7" ht="19.5" customHeight="1" x14ac:dyDescent="0.15">
      <c r="A6" s="34" t="s">
        <v>45</v>
      </c>
      <c r="B6" s="34">
        <v>16</v>
      </c>
      <c r="C6" s="34">
        <v>14</v>
      </c>
      <c r="D6" s="34">
        <f t="shared" ref="D6:D7" si="0">$B$5*B6+$C$5*C6</f>
        <v>2518</v>
      </c>
      <c r="E6" s="34">
        <f t="shared" ref="E6:E7" si="1">D6*0.8</f>
        <v>2014.4</v>
      </c>
      <c r="F6" s="34"/>
      <c r="G6" s="34"/>
    </row>
    <row r="7" spans="1:7" ht="19.5" customHeight="1" x14ac:dyDescent="0.15">
      <c r="A7" s="34" t="s">
        <v>46</v>
      </c>
      <c r="B7" s="34">
        <v>16</v>
      </c>
      <c r="C7" s="34">
        <v>12</v>
      </c>
      <c r="D7" s="34">
        <f t="shared" si="0"/>
        <v>2428</v>
      </c>
      <c r="E7" s="34">
        <f t="shared" si="1"/>
        <v>1942.4</v>
      </c>
      <c r="F7" s="34"/>
      <c r="G7" s="34"/>
    </row>
    <row r="8" spans="1:7" ht="19.5" customHeight="1" x14ac:dyDescent="0.15">
      <c r="A8" s="34" t="s">
        <v>47</v>
      </c>
      <c r="B8" s="34">
        <v>15</v>
      </c>
      <c r="C8" s="34">
        <v>13</v>
      </c>
      <c r="D8" s="34">
        <f t="shared" ref="D8:D9" si="2">$B$5*B8+$C$5*C8</f>
        <v>2355</v>
      </c>
      <c r="E8" s="34">
        <f t="shared" ref="E8:E9" si="3">D8*0.8</f>
        <v>1884</v>
      </c>
      <c r="F8" s="34"/>
      <c r="G8" s="34"/>
    </row>
    <row r="9" spans="1:7" ht="19.5" customHeight="1" x14ac:dyDescent="0.15">
      <c r="A9" s="34" t="s">
        <v>48</v>
      </c>
      <c r="B9" s="34">
        <v>13</v>
      </c>
      <c r="C9" s="34">
        <v>17</v>
      </c>
      <c r="D9" s="34">
        <f t="shared" si="2"/>
        <v>2299</v>
      </c>
      <c r="E9" s="34">
        <f t="shared" si="3"/>
        <v>1839.2</v>
      </c>
      <c r="F9" s="34"/>
      <c r="G9" s="34"/>
    </row>
    <row r="10" spans="1:7" ht="20.25" customHeight="1" x14ac:dyDescent="0.15">
      <c r="B10" s="6">
        <f>SUM(B6:B9)</f>
        <v>60</v>
      </c>
      <c r="C10" s="6">
        <f>SUM(C6:C9)</f>
        <v>56</v>
      </c>
      <c r="D10" s="6">
        <f>SUM(D6:D7)</f>
        <v>4946</v>
      </c>
      <c r="E10" s="6">
        <f>SUM(E6:E7)</f>
        <v>3956.8</v>
      </c>
    </row>
  </sheetData>
  <mergeCells count="6">
    <mergeCell ref="A1:G2"/>
    <mergeCell ref="A3:A5"/>
    <mergeCell ref="D3:D5"/>
    <mergeCell ref="E3:E5"/>
    <mergeCell ref="F3:F5"/>
    <mergeCell ref="G3:G5"/>
  </mergeCells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9"/>
  <sheetViews>
    <sheetView workbookViewId="0">
      <selection activeCell="E23" sqref="E23"/>
    </sheetView>
  </sheetViews>
  <sheetFormatPr defaultRowHeight="13.5" x14ac:dyDescent="0.15"/>
  <cols>
    <col min="1" max="1" width="12.5" bestFit="1" customWidth="1"/>
    <col min="9" max="9" width="16.5" customWidth="1"/>
  </cols>
  <sheetData>
    <row r="1" spans="1:9" ht="13.5" customHeight="1" x14ac:dyDescent="0.15">
      <c r="A1" s="80" t="s">
        <v>25</v>
      </c>
      <c r="B1" s="80"/>
      <c r="C1" s="80"/>
      <c r="D1" s="80"/>
      <c r="E1" s="80"/>
      <c r="F1" s="80"/>
      <c r="G1" s="80"/>
      <c r="H1" s="80"/>
      <c r="I1" s="80"/>
    </row>
    <row r="2" spans="1:9" ht="13.5" customHeight="1" x14ac:dyDescent="0.15">
      <c r="A2" s="81"/>
      <c r="B2" s="81"/>
      <c r="C2" s="81"/>
      <c r="D2" s="81"/>
      <c r="E2" s="81"/>
      <c r="F2" s="81"/>
      <c r="G2" s="81"/>
      <c r="H2" s="81"/>
      <c r="I2" s="81"/>
    </row>
    <row r="3" spans="1:9" ht="24" x14ac:dyDescent="0.15">
      <c r="A3" s="82" t="s">
        <v>0</v>
      </c>
      <c r="B3" s="40" t="s">
        <v>65</v>
      </c>
      <c r="C3" s="40" t="s">
        <v>66</v>
      </c>
      <c r="D3" s="40" t="s">
        <v>67</v>
      </c>
      <c r="E3" s="40" t="s">
        <v>68</v>
      </c>
      <c r="F3" s="82" t="s">
        <v>1</v>
      </c>
      <c r="G3" s="82" t="s">
        <v>2</v>
      </c>
      <c r="H3" s="83" t="s">
        <v>3</v>
      </c>
      <c r="I3" s="83" t="s">
        <v>4</v>
      </c>
    </row>
    <row r="4" spans="1:9" ht="38.25" customHeight="1" x14ac:dyDescent="0.15">
      <c r="A4" s="82"/>
      <c r="B4" s="61" t="s">
        <v>65</v>
      </c>
      <c r="C4" s="62" t="s">
        <v>66</v>
      </c>
      <c r="D4" s="63" t="s">
        <v>67</v>
      </c>
      <c r="E4" s="63" t="s">
        <v>69</v>
      </c>
      <c r="F4" s="82"/>
      <c r="G4" s="82"/>
      <c r="H4" s="83"/>
      <c r="I4" s="83"/>
    </row>
    <row r="5" spans="1:9" x14ac:dyDescent="0.15">
      <c r="A5" s="82"/>
      <c r="B5" s="40">
        <v>49.8</v>
      </c>
      <c r="C5" s="40">
        <v>49</v>
      </c>
      <c r="D5" s="40">
        <v>38</v>
      </c>
      <c r="E5" s="40">
        <v>46</v>
      </c>
      <c r="F5" s="82"/>
      <c r="G5" s="82"/>
      <c r="H5" s="83"/>
      <c r="I5" s="83"/>
    </row>
    <row r="6" spans="1:9" ht="21" customHeight="1" x14ac:dyDescent="0.15">
      <c r="A6" s="15" t="s">
        <v>52</v>
      </c>
      <c r="B6" s="15"/>
      <c r="C6" s="15"/>
      <c r="D6" s="15">
        <v>16</v>
      </c>
      <c r="E6" s="15"/>
      <c r="F6" s="15">
        <f>$B$5*B6+$C$5*C6+$D$5*D6+$E$5*E6</f>
        <v>608</v>
      </c>
      <c r="G6" s="15">
        <f>F6*0.8</f>
        <v>486.40000000000003</v>
      </c>
      <c r="H6" s="15"/>
      <c r="I6" s="15"/>
    </row>
    <row r="7" spans="1:9" ht="21" customHeight="1" x14ac:dyDescent="0.15">
      <c r="A7" s="34" t="s">
        <v>53</v>
      </c>
      <c r="B7" s="34"/>
      <c r="C7" s="34"/>
      <c r="D7" s="34">
        <v>18</v>
      </c>
      <c r="E7" s="34"/>
      <c r="F7" s="15">
        <f t="shared" ref="F7:F18" si="0">$B$5*B7+$C$5*C7+$D$5*D7+$E$5*E7</f>
        <v>684</v>
      </c>
      <c r="G7" s="15">
        <f t="shared" ref="G7:G18" si="1">F7*0.8</f>
        <v>547.20000000000005</v>
      </c>
      <c r="H7" s="34"/>
      <c r="I7" s="34"/>
    </row>
    <row r="8" spans="1:9" ht="21" customHeight="1" x14ac:dyDescent="0.15">
      <c r="A8" s="34" t="s">
        <v>54</v>
      </c>
      <c r="B8" s="34"/>
      <c r="C8" s="34"/>
      <c r="D8" s="34">
        <v>22</v>
      </c>
      <c r="E8" s="34"/>
      <c r="F8" s="15">
        <f t="shared" si="0"/>
        <v>836</v>
      </c>
      <c r="G8" s="15">
        <f t="shared" si="1"/>
        <v>668.80000000000007</v>
      </c>
      <c r="H8" s="34"/>
      <c r="I8" s="34"/>
    </row>
    <row r="9" spans="1:9" ht="21" customHeight="1" x14ac:dyDescent="0.15">
      <c r="A9" s="34" t="s">
        <v>55</v>
      </c>
      <c r="B9" s="34"/>
      <c r="C9" s="34"/>
      <c r="D9" s="34">
        <v>18</v>
      </c>
      <c r="E9" s="34"/>
      <c r="F9" s="15">
        <f t="shared" si="0"/>
        <v>684</v>
      </c>
      <c r="G9" s="15">
        <f t="shared" si="1"/>
        <v>547.20000000000005</v>
      </c>
      <c r="H9" s="34"/>
      <c r="I9" s="34"/>
    </row>
    <row r="10" spans="1:9" ht="21" customHeight="1" x14ac:dyDescent="0.15">
      <c r="A10" s="34" t="s">
        <v>56</v>
      </c>
      <c r="B10" s="34">
        <v>27</v>
      </c>
      <c r="C10" s="34"/>
      <c r="D10" s="34"/>
      <c r="E10" s="34"/>
      <c r="F10" s="15">
        <f t="shared" si="0"/>
        <v>1344.6</v>
      </c>
      <c r="G10" s="15">
        <f t="shared" si="1"/>
        <v>1075.68</v>
      </c>
      <c r="H10" s="34"/>
      <c r="I10" s="34"/>
    </row>
    <row r="11" spans="1:9" ht="21" customHeight="1" x14ac:dyDescent="0.15">
      <c r="A11" s="34" t="s">
        <v>57</v>
      </c>
      <c r="B11" s="34">
        <v>27</v>
      </c>
      <c r="C11" s="34"/>
      <c r="D11" s="34"/>
      <c r="E11" s="34"/>
      <c r="F11" s="15">
        <f t="shared" si="0"/>
        <v>1344.6</v>
      </c>
      <c r="G11" s="15">
        <f t="shared" si="1"/>
        <v>1075.68</v>
      </c>
      <c r="H11" s="34"/>
      <c r="I11" s="34"/>
    </row>
    <row r="12" spans="1:9" ht="21" customHeight="1" x14ac:dyDescent="0.15">
      <c r="A12" s="34" t="s">
        <v>58</v>
      </c>
      <c r="B12" s="34">
        <v>29</v>
      </c>
      <c r="C12" s="34"/>
      <c r="D12" s="34"/>
      <c r="E12" s="34"/>
      <c r="F12" s="15">
        <f t="shared" si="0"/>
        <v>1444.1999999999998</v>
      </c>
      <c r="G12" s="15">
        <f t="shared" si="1"/>
        <v>1155.3599999999999</v>
      </c>
      <c r="H12" s="34"/>
      <c r="I12" s="34"/>
    </row>
    <row r="13" spans="1:9" ht="21" customHeight="1" x14ac:dyDescent="0.15">
      <c r="A13" s="34" t="s">
        <v>59</v>
      </c>
      <c r="B13" s="34">
        <v>27</v>
      </c>
      <c r="C13" s="34"/>
      <c r="D13" s="34"/>
      <c r="E13" s="34"/>
      <c r="F13" s="15">
        <f t="shared" si="0"/>
        <v>1344.6</v>
      </c>
      <c r="G13" s="15">
        <f t="shared" si="1"/>
        <v>1075.68</v>
      </c>
      <c r="H13" s="34"/>
      <c r="I13" s="34"/>
    </row>
    <row r="14" spans="1:9" ht="21" customHeight="1" x14ac:dyDescent="0.15">
      <c r="A14" s="34" t="s">
        <v>60</v>
      </c>
      <c r="B14" s="34">
        <v>25</v>
      </c>
      <c r="C14" s="34"/>
      <c r="D14" s="34"/>
      <c r="E14" s="34"/>
      <c r="F14" s="15">
        <f t="shared" si="0"/>
        <v>1245</v>
      </c>
      <c r="G14" s="15">
        <f t="shared" si="1"/>
        <v>996</v>
      </c>
      <c r="H14" s="34"/>
      <c r="I14" s="34"/>
    </row>
    <row r="15" spans="1:9" ht="21" customHeight="1" x14ac:dyDescent="0.15">
      <c r="A15" s="34" t="s">
        <v>61</v>
      </c>
      <c r="B15" s="34"/>
      <c r="C15" s="34">
        <v>18</v>
      </c>
      <c r="D15" s="34"/>
      <c r="E15" s="34">
        <v>11</v>
      </c>
      <c r="F15" s="15">
        <f t="shared" si="0"/>
        <v>1388</v>
      </c>
      <c r="G15" s="15">
        <f t="shared" si="1"/>
        <v>1110.4000000000001</v>
      </c>
      <c r="H15" s="34"/>
      <c r="I15" s="34"/>
    </row>
    <row r="16" spans="1:9" ht="21" customHeight="1" x14ac:dyDescent="0.15">
      <c r="A16" s="34" t="s">
        <v>62</v>
      </c>
      <c r="B16" s="34"/>
      <c r="C16" s="34">
        <v>18</v>
      </c>
      <c r="D16" s="34"/>
      <c r="E16" s="34">
        <v>10</v>
      </c>
      <c r="F16" s="15">
        <f t="shared" si="0"/>
        <v>1342</v>
      </c>
      <c r="G16" s="15">
        <f t="shared" si="1"/>
        <v>1073.6000000000001</v>
      </c>
      <c r="H16" s="34"/>
      <c r="I16" s="34"/>
    </row>
    <row r="17" spans="1:9" ht="21" customHeight="1" x14ac:dyDescent="0.15">
      <c r="A17" s="15" t="s">
        <v>63</v>
      </c>
      <c r="B17" s="15"/>
      <c r="C17" s="15">
        <v>27</v>
      </c>
      <c r="D17" s="15"/>
      <c r="E17" s="15">
        <v>3</v>
      </c>
      <c r="F17" s="15">
        <f t="shared" si="0"/>
        <v>1461</v>
      </c>
      <c r="G17" s="15">
        <f t="shared" si="1"/>
        <v>1168.8</v>
      </c>
      <c r="H17" s="15"/>
      <c r="I17" s="15"/>
    </row>
    <row r="18" spans="1:9" ht="21" customHeight="1" x14ac:dyDescent="0.15">
      <c r="A18" s="15" t="s">
        <v>64</v>
      </c>
      <c r="B18" s="15"/>
      <c r="C18" s="15">
        <v>17</v>
      </c>
      <c r="D18" s="15"/>
      <c r="E18" s="15">
        <v>12</v>
      </c>
      <c r="F18" s="15">
        <f t="shared" si="0"/>
        <v>1385</v>
      </c>
      <c r="G18" s="15">
        <f t="shared" si="1"/>
        <v>1108</v>
      </c>
      <c r="H18" s="15"/>
      <c r="I18" s="15"/>
    </row>
    <row r="19" spans="1:9" x14ac:dyDescent="0.15">
      <c r="A19" s="6"/>
      <c r="B19" s="6">
        <f>SUM(B6:B18)</f>
        <v>135</v>
      </c>
      <c r="C19" s="6">
        <f>SUM(C6:C18)</f>
        <v>80</v>
      </c>
      <c r="D19" s="6">
        <f>SUM(D6:D18)</f>
        <v>74</v>
      </c>
      <c r="E19" s="6">
        <f>SUM(E6:E18)</f>
        <v>36</v>
      </c>
      <c r="F19" s="6">
        <f>SUM(B19:E19)</f>
        <v>325</v>
      </c>
      <c r="G19" s="6"/>
      <c r="H19" s="6"/>
      <c r="I19" s="6"/>
    </row>
  </sheetData>
  <mergeCells count="6">
    <mergeCell ref="A1:I2"/>
    <mergeCell ref="A3:A5"/>
    <mergeCell ref="F3:F5"/>
    <mergeCell ref="G3:G5"/>
    <mergeCell ref="H3:H5"/>
    <mergeCell ref="I3:I5"/>
  </mergeCells>
  <phoneticPr fontId="2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79"/>
  <sheetViews>
    <sheetView workbookViewId="0">
      <pane xSplit="2" ySplit="5" topLeftCell="C60" activePane="bottomRight" state="frozen"/>
      <selection pane="topRight" activeCell="B1" sqref="B1"/>
      <selection pane="bottomLeft" activeCell="A6" sqref="A6"/>
      <selection pane="bottomRight" activeCell="M69" sqref="M69"/>
    </sheetView>
  </sheetViews>
  <sheetFormatPr defaultRowHeight="13.5" x14ac:dyDescent="0.15"/>
  <cols>
    <col min="2" max="2" width="12.5" bestFit="1" customWidth="1"/>
    <col min="14" max="14" width="16.5" customWidth="1"/>
  </cols>
  <sheetData>
    <row r="1" spans="1:14" x14ac:dyDescent="0.15">
      <c r="B1" s="80" t="s">
        <v>143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15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24" x14ac:dyDescent="0.15">
      <c r="B3" s="84" t="s">
        <v>0</v>
      </c>
      <c r="C3" s="40" t="s">
        <v>144</v>
      </c>
      <c r="D3" s="40" t="s">
        <v>144</v>
      </c>
      <c r="E3" s="40" t="s">
        <v>144</v>
      </c>
      <c r="F3" s="40" t="s">
        <v>226</v>
      </c>
      <c r="G3" s="40" t="s">
        <v>227</v>
      </c>
      <c r="H3" s="40" t="s">
        <v>228</v>
      </c>
      <c r="I3" s="40" t="s">
        <v>228</v>
      </c>
      <c r="J3" s="40" t="s">
        <v>228</v>
      </c>
      <c r="K3" s="84" t="s">
        <v>1</v>
      </c>
      <c r="L3" s="84" t="s">
        <v>2</v>
      </c>
      <c r="M3" s="86" t="s">
        <v>3</v>
      </c>
      <c r="N3" s="86" t="s">
        <v>4</v>
      </c>
    </row>
    <row r="4" spans="1:14" ht="72" x14ac:dyDescent="0.15">
      <c r="B4" s="84"/>
      <c r="C4" s="40" t="s">
        <v>145</v>
      </c>
      <c r="D4" s="40" t="s">
        <v>146</v>
      </c>
      <c r="E4" s="40" t="s">
        <v>147</v>
      </c>
      <c r="F4" s="40" t="s">
        <v>148</v>
      </c>
      <c r="G4" s="40" t="s">
        <v>149</v>
      </c>
      <c r="H4" s="40" t="s">
        <v>150</v>
      </c>
      <c r="I4" s="40" t="s">
        <v>151</v>
      </c>
      <c r="J4" s="40" t="s">
        <v>152</v>
      </c>
      <c r="K4" s="84"/>
      <c r="L4" s="84"/>
      <c r="M4" s="86"/>
      <c r="N4" s="86"/>
    </row>
    <row r="5" spans="1:14" x14ac:dyDescent="0.15">
      <c r="B5" s="85"/>
      <c r="C5" s="41">
        <v>52.9</v>
      </c>
      <c r="D5" s="41">
        <v>45</v>
      </c>
      <c r="E5" s="41">
        <v>30</v>
      </c>
      <c r="F5" s="41">
        <v>52.9</v>
      </c>
      <c r="G5" s="41">
        <v>52.9</v>
      </c>
      <c r="H5" s="41">
        <v>52.9</v>
      </c>
      <c r="I5" s="41">
        <v>29</v>
      </c>
      <c r="J5" s="41">
        <v>42</v>
      </c>
      <c r="K5" s="84"/>
      <c r="L5" s="84"/>
      <c r="M5" s="86"/>
      <c r="N5" s="86"/>
    </row>
    <row r="6" spans="1:14" x14ac:dyDescent="0.15">
      <c r="A6">
        <v>5</v>
      </c>
      <c r="B6" s="34" t="s">
        <v>153</v>
      </c>
      <c r="C6" s="34">
        <v>27</v>
      </c>
      <c r="D6" s="34">
        <v>27</v>
      </c>
      <c r="E6" s="34">
        <v>27</v>
      </c>
      <c r="F6" s="34">
        <v>14</v>
      </c>
      <c r="G6" s="34">
        <v>13</v>
      </c>
      <c r="H6" s="34">
        <v>5</v>
      </c>
      <c r="I6" s="34">
        <v>5</v>
      </c>
      <c r="J6" s="34">
        <v>5</v>
      </c>
      <c r="K6" s="34">
        <f t="shared" ref="K6:K66" si="0">$C$5*C6+$D$5*D6+$E$5*D6+$F$5*F6+$G$5*G6+$H$5*H6+$I$5*I6+$J$5*J6</f>
        <v>5501.1</v>
      </c>
      <c r="L6" s="34">
        <f t="shared" ref="L6:L65" si="1">K6*0.8</f>
        <v>4400.88</v>
      </c>
      <c r="M6" s="34"/>
      <c r="N6" s="34"/>
    </row>
    <row r="7" spans="1:14" x14ac:dyDescent="0.15">
      <c r="A7">
        <v>6</v>
      </c>
      <c r="B7" s="34" t="s">
        <v>154</v>
      </c>
      <c r="C7" s="34">
        <v>42</v>
      </c>
      <c r="D7" s="34">
        <v>42</v>
      </c>
      <c r="E7" s="34">
        <v>42</v>
      </c>
      <c r="F7" s="34">
        <v>32</v>
      </c>
      <c r="G7" s="34">
        <v>10</v>
      </c>
      <c r="H7" s="34">
        <v>0</v>
      </c>
      <c r="I7" s="34">
        <v>0</v>
      </c>
      <c r="J7" s="34">
        <v>0</v>
      </c>
      <c r="K7" s="34">
        <f t="shared" si="0"/>
        <v>7593.5999999999995</v>
      </c>
      <c r="L7" s="34">
        <f t="shared" si="1"/>
        <v>6074.88</v>
      </c>
      <c r="M7" s="34"/>
      <c r="N7" s="34"/>
    </row>
    <row r="8" spans="1:14" x14ac:dyDescent="0.15">
      <c r="A8">
        <v>7</v>
      </c>
      <c r="B8" s="34" t="s">
        <v>155</v>
      </c>
      <c r="C8" s="34">
        <v>37</v>
      </c>
      <c r="D8" s="34">
        <v>37</v>
      </c>
      <c r="E8" s="34">
        <v>37</v>
      </c>
      <c r="F8" s="34">
        <v>30</v>
      </c>
      <c r="G8" s="34">
        <v>7</v>
      </c>
      <c r="H8" s="34">
        <v>0</v>
      </c>
      <c r="I8" s="34">
        <v>0</v>
      </c>
      <c r="J8" s="34">
        <v>0</v>
      </c>
      <c r="K8" s="34">
        <f t="shared" si="0"/>
        <v>6689.6</v>
      </c>
      <c r="L8" s="34">
        <f t="shared" si="1"/>
        <v>5351.68</v>
      </c>
      <c r="M8" s="34"/>
      <c r="N8" s="34"/>
    </row>
    <row r="9" spans="1:14" x14ac:dyDescent="0.15">
      <c r="A9">
        <v>8</v>
      </c>
      <c r="B9" s="34" t="s">
        <v>156</v>
      </c>
      <c r="C9" s="34">
        <v>38</v>
      </c>
      <c r="D9" s="34">
        <v>38</v>
      </c>
      <c r="E9" s="34">
        <v>38</v>
      </c>
      <c r="F9" s="34">
        <v>28</v>
      </c>
      <c r="G9" s="34">
        <v>10</v>
      </c>
      <c r="H9" s="34">
        <v>1</v>
      </c>
      <c r="I9" s="34">
        <v>1</v>
      </c>
      <c r="J9" s="34">
        <v>1</v>
      </c>
      <c r="K9" s="34">
        <f t="shared" si="0"/>
        <v>6994.2999999999993</v>
      </c>
      <c r="L9" s="34">
        <f t="shared" si="1"/>
        <v>5595.44</v>
      </c>
      <c r="M9" s="34"/>
      <c r="N9" s="34"/>
    </row>
    <row r="10" spans="1:14" x14ac:dyDescent="0.15">
      <c r="A10">
        <v>9</v>
      </c>
      <c r="B10" s="34" t="s">
        <v>157</v>
      </c>
      <c r="C10" s="34">
        <v>39</v>
      </c>
      <c r="D10" s="34">
        <v>39</v>
      </c>
      <c r="E10" s="34">
        <v>39</v>
      </c>
      <c r="F10" s="34">
        <v>30</v>
      </c>
      <c r="G10" s="34">
        <v>9</v>
      </c>
      <c r="H10" s="34">
        <v>1</v>
      </c>
      <c r="I10" s="34">
        <v>1</v>
      </c>
      <c r="J10" s="34">
        <v>1</v>
      </c>
      <c r="K10" s="34">
        <f t="shared" si="0"/>
        <v>7175.1</v>
      </c>
      <c r="L10" s="34">
        <f t="shared" si="1"/>
        <v>5740.0800000000008</v>
      </c>
      <c r="M10" s="34"/>
      <c r="N10" s="34"/>
    </row>
    <row r="11" spans="1:14" x14ac:dyDescent="0.15">
      <c r="A11">
        <v>10</v>
      </c>
      <c r="B11" s="34" t="s">
        <v>158</v>
      </c>
      <c r="C11" s="34">
        <v>18</v>
      </c>
      <c r="D11" s="34">
        <v>18</v>
      </c>
      <c r="E11" s="34">
        <v>18</v>
      </c>
      <c r="F11" s="34">
        <v>2</v>
      </c>
      <c r="G11" s="34">
        <v>16</v>
      </c>
      <c r="H11" s="34">
        <v>3</v>
      </c>
      <c r="I11" s="34">
        <v>3</v>
      </c>
      <c r="J11" s="34">
        <v>3</v>
      </c>
      <c r="K11" s="34">
        <f t="shared" si="0"/>
        <v>3626.1</v>
      </c>
      <c r="L11" s="34">
        <f t="shared" si="1"/>
        <v>2900.88</v>
      </c>
      <c r="M11" s="34"/>
      <c r="N11" s="34"/>
    </row>
    <row r="12" spans="1:14" x14ac:dyDescent="0.15">
      <c r="A12">
        <v>11</v>
      </c>
      <c r="B12" s="34" t="s">
        <v>159</v>
      </c>
      <c r="C12" s="34">
        <v>16</v>
      </c>
      <c r="D12" s="34">
        <v>16</v>
      </c>
      <c r="E12" s="34">
        <v>16</v>
      </c>
      <c r="F12" s="34">
        <v>4</v>
      </c>
      <c r="G12" s="34">
        <v>12</v>
      </c>
      <c r="H12" s="34">
        <v>6</v>
      </c>
      <c r="I12" s="34">
        <v>6</v>
      </c>
      <c r="J12" s="34">
        <v>6</v>
      </c>
      <c r="K12" s="34">
        <f t="shared" si="0"/>
        <v>3636.2000000000003</v>
      </c>
      <c r="L12" s="34">
        <f t="shared" si="1"/>
        <v>2908.9600000000005</v>
      </c>
      <c r="M12" s="34"/>
      <c r="N12" s="34"/>
    </row>
    <row r="13" spans="1:14" x14ac:dyDescent="0.15">
      <c r="A13">
        <v>12</v>
      </c>
      <c r="B13" s="34" t="s">
        <v>160</v>
      </c>
      <c r="C13" s="34">
        <v>29</v>
      </c>
      <c r="D13" s="34">
        <v>29</v>
      </c>
      <c r="E13" s="34">
        <v>29</v>
      </c>
      <c r="F13" s="34">
        <v>13</v>
      </c>
      <c r="G13" s="34">
        <v>16</v>
      </c>
      <c r="H13" s="34">
        <v>4</v>
      </c>
      <c r="I13" s="34">
        <v>4</v>
      </c>
      <c r="J13" s="34">
        <v>4</v>
      </c>
      <c r="K13" s="34">
        <f t="shared" si="0"/>
        <v>5738.8</v>
      </c>
      <c r="L13" s="34">
        <f t="shared" si="1"/>
        <v>4591.04</v>
      </c>
      <c r="M13" s="34"/>
      <c r="N13" s="34"/>
    </row>
    <row r="14" spans="1:14" x14ac:dyDescent="0.15">
      <c r="A14">
        <v>13</v>
      </c>
      <c r="B14" s="34" t="s">
        <v>161</v>
      </c>
      <c r="C14" s="34">
        <v>33</v>
      </c>
      <c r="D14" s="34">
        <v>33</v>
      </c>
      <c r="E14" s="34">
        <v>33</v>
      </c>
      <c r="F14" s="34">
        <v>22</v>
      </c>
      <c r="G14" s="34">
        <v>11</v>
      </c>
      <c r="H14" s="34">
        <v>2</v>
      </c>
      <c r="I14" s="34">
        <v>2</v>
      </c>
      <c r="J14" s="34">
        <v>2</v>
      </c>
      <c r="K14" s="34">
        <f t="shared" si="0"/>
        <v>6214.2</v>
      </c>
      <c r="L14" s="34">
        <f t="shared" si="1"/>
        <v>4971.3600000000006</v>
      </c>
      <c r="M14" s="34"/>
      <c r="N14" s="34"/>
    </row>
    <row r="15" spans="1:14" x14ac:dyDescent="0.15">
      <c r="A15">
        <v>14</v>
      </c>
      <c r="B15" s="34" t="s">
        <v>162</v>
      </c>
      <c r="C15" s="34">
        <v>34</v>
      </c>
      <c r="D15" s="34">
        <v>34</v>
      </c>
      <c r="E15" s="34">
        <v>34</v>
      </c>
      <c r="F15" s="34">
        <v>29</v>
      </c>
      <c r="G15" s="34">
        <v>5</v>
      </c>
      <c r="H15" s="34">
        <v>1</v>
      </c>
      <c r="I15" s="34">
        <v>1</v>
      </c>
      <c r="J15" s="34">
        <v>1</v>
      </c>
      <c r="K15" s="34">
        <f t="shared" si="0"/>
        <v>6271.1</v>
      </c>
      <c r="L15" s="34">
        <f t="shared" si="1"/>
        <v>5016.880000000001</v>
      </c>
      <c r="M15" s="34"/>
      <c r="N15" s="34"/>
    </row>
    <row r="16" spans="1:14" x14ac:dyDescent="0.15">
      <c r="A16">
        <v>15</v>
      </c>
      <c r="B16" s="34" t="s">
        <v>163</v>
      </c>
      <c r="C16" s="34">
        <v>31</v>
      </c>
      <c r="D16" s="34">
        <v>31</v>
      </c>
      <c r="E16" s="34">
        <v>31</v>
      </c>
      <c r="F16" s="34">
        <v>19</v>
      </c>
      <c r="G16" s="34">
        <v>12</v>
      </c>
      <c r="H16" s="34">
        <v>3</v>
      </c>
      <c r="I16" s="34">
        <v>3</v>
      </c>
      <c r="J16" s="34">
        <v>3</v>
      </c>
      <c r="K16" s="34">
        <f t="shared" si="0"/>
        <v>5976.5</v>
      </c>
      <c r="L16" s="34">
        <f t="shared" si="1"/>
        <v>4781.2</v>
      </c>
      <c r="M16" s="34"/>
      <c r="N16" s="34"/>
    </row>
    <row r="17" spans="1:14" x14ac:dyDescent="0.15">
      <c r="A17">
        <v>16</v>
      </c>
      <c r="B17" s="34" t="s">
        <v>164</v>
      </c>
      <c r="C17" s="34">
        <v>32</v>
      </c>
      <c r="D17" s="34">
        <v>32</v>
      </c>
      <c r="E17" s="34">
        <v>32</v>
      </c>
      <c r="F17" s="34">
        <v>16</v>
      </c>
      <c r="G17" s="34">
        <v>16</v>
      </c>
      <c r="H17" s="34">
        <v>5</v>
      </c>
      <c r="I17" s="34">
        <v>5</v>
      </c>
      <c r="J17" s="34">
        <v>5</v>
      </c>
      <c r="K17" s="34">
        <f t="shared" si="0"/>
        <v>6405.0999999999995</v>
      </c>
      <c r="L17" s="34">
        <f t="shared" si="1"/>
        <v>5124.08</v>
      </c>
      <c r="M17" s="34"/>
      <c r="N17" s="34"/>
    </row>
    <row r="18" spans="1:14" x14ac:dyDescent="0.15">
      <c r="A18">
        <v>17</v>
      </c>
      <c r="B18" s="34" t="s">
        <v>165</v>
      </c>
      <c r="C18" s="34">
        <v>30</v>
      </c>
      <c r="D18" s="34">
        <v>30</v>
      </c>
      <c r="E18" s="34">
        <v>30</v>
      </c>
      <c r="F18" s="34">
        <v>13</v>
      </c>
      <c r="G18" s="34">
        <v>17</v>
      </c>
      <c r="H18" s="34">
        <v>3</v>
      </c>
      <c r="I18" s="34">
        <v>3</v>
      </c>
      <c r="J18" s="34">
        <v>3</v>
      </c>
      <c r="K18" s="34">
        <f t="shared" si="0"/>
        <v>5795.7</v>
      </c>
      <c r="L18" s="34">
        <f t="shared" si="1"/>
        <v>4636.5600000000004</v>
      </c>
      <c r="M18" s="34"/>
      <c r="N18" s="34"/>
    </row>
    <row r="19" spans="1:14" x14ac:dyDescent="0.15">
      <c r="A19">
        <v>18</v>
      </c>
      <c r="B19" s="34" t="s">
        <v>166</v>
      </c>
      <c r="C19" s="34">
        <v>41</v>
      </c>
      <c r="D19" s="34">
        <v>41</v>
      </c>
      <c r="E19" s="34">
        <v>41</v>
      </c>
      <c r="F19" s="34">
        <v>21</v>
      </c>
      <c r="G19" s="34">
        <v>20</v>
      </c>
      <c r="H19" s="34">
        <v>3</v>
      </c>
      <c r="I19" s="34">
        <v>3</v>
      </c>
      <c r="J19" s="34">
        <v>3</v>
      </c>
      <c r="K19" s="34">
        <f t="shared" si="0"/>
        <v>7784.4999999999991</v>
      </c>
      <c r="L19" s="34">
        <f t="shared" si="1"/>
        <v>6227.5999999999995</v>
      </c>
      <c r="M19" s="34"/>
      <c r="N19" s="34"/>
    </row>
    <row r="20" spans="1:14" x14ac:dyDescent="0.15">
      <c r="A20">
        <v>19</v>
      </c>
      <c r="B20" s="34" t="s">
        <v>167</v>
      </c>
      <c r="C20" s="34">
        <v>38</v>
      </c>
      <c r="D20" s="34">
        <v>38</v>
      </c>
      <c r="E20" s="34">
        <v>38</v>
      </c>
      <c r="F20" s="34">
        <v>21</v>
      </c>
      <c r="G20" s="34">
        <v>17</v>
      </c>
      <c r="H20" s="34">
        <v>2</v>
      </c>
      <c r="I20" s="34">
        <v>2</v>
      </c>
      <c r="J20" s="34">
        <v>2</v>
      </c>
      <c r="K20" s="34">
        <f t="shared" si="0"/>
        <v>7118.2</v>
      </c>
      <c r="L20" s="34">
        <f t="shared" si="1"/>
        <v>5694.56</v>
      </c>
      <c r="M20" s="34"/>
      <c r="N20" s="34"/>
    </row>
    <row r="21" spans="1:14" x14ac:dyDescent="0.15">
      <c r="A21">
        <v>20</v>
      </c>
      <c r="B21" s="34" t="s">
        <v>168</v>
      </c>
      <c r="C21" s="34">
        <v>17</v>
      </c>
      <c r="D21" s="34">
        <v>17</v>
      </c>
      <c r="E21" s="34">
        <v>17</v>
      </c>
      <c r="F21" s="34">
        <v>4</v>
      </c>
      <c r="G21" s="34">
        <v>13</v>
      </c>
      <c r="H21" s="34">
        <v>6</v>
      </c>
      <c r="I21" s="34">
        <v>6</v>
      </c>
      <c r="J21" s="34">
        <v>6</v>
      </c>
      <c r="K21" s="34">
        <f t="shared" si="0"/>
        <v>3817</v>
      </c>
      <c r="L21" s="34">
        <f t="shared" si="1"/>
        <v>3053.6000000000004</v>
      </c>
      <c r="M21" s="34"/>
      <c r="N21" s="34"/>
    </row>
    <row r="22" spans="1:14" x14ac:dyDescent="0.15">
      <c r="A22">
        <v>21</v>
      </c>
      <c r="B22" s="34" t="s">
        <v>169</v>
      </c>
      <c r="C22" s="34">
        <v>23</v>
      </c>
      <c r="D22" s="34">
        <v>23</v>
      </c>
      <c r="E22" s="34">
        <v>23</v>
      </c>
      <c r="F22" s="34">
        <v>6</v>
      </c>
      <c r="G22" s="34">
        <v>17</v>
      </c>
      <c r="H22" s="34">
        <v>5</v>
      </c>
      <c r="I22" s="34">
        <v>5</v>
      </c>
      <c r="J22" s="34">
        <v>5</v>
      </c>
      <c r="K22" s="34">
        <f t="shared" si="0"/>
        <v>4777.8999999999996</v>
      </c>
      <c r="L22" s="34">
        <f t="shared" si="1"/>
        <v>3822.3199999999997</v>
      </c>
      <c r="M22" s="34"/>
      <c r="N22" s="34"/>
    </row>
    <row r="23" spans="1:14" x14ac:dyDescent="0.15">
      <c r="A23">
        <v>22</v>
      </c>
      <c r="B23" s="34" t="s">
        <v>170</v>
      </c>
      <c r="C23" s="34">
        <v>21</v>
      </c>
      <c r="D23" s="34">
        <v>21</v>
      </c>
      <c r="E23" s="34">
        <v>21</v>
      </c>
      <c r="F23" s="34">
        <v>12</v>
      </c>
      <c r="G23" s="34">
        <v>9</v>
      </c>
      <c r="H23" s="34">
        <v>1</v>
      </c>
      <c r="I23" s="34">
        <v>1</v>
      </c>
      <c r="J23" s="34">
        <v>1</v>
      </c>
      <c r="K23" s="34">
        <f t="shared" si="0"/>
        <v>3920.7</v>
      </c>
      <c r="L23" s="34">
        <f t="shared" si="1"/>
        <v>3136.56</v>
      </c>
      <c r="M23" s="34"/>
      <c r="N23" s="34"/>
    </row>
    <row r="24" spans="1:14" x14ac:dyDescent="0.15">
      <c r="A24">
        <v>23</v>
      </c>
      <c r="B24" s="34" t="s">
        <v>171</v>
      </c>
      <c r="C24" s="34">
        <v>24</v>
      </c>
      <c r="D24" s="34">
        <v>24</v>
      </c>
      <c r="E24" s="34">
        <v>24</v>
      </c>
      <c r="F24" s="34">
        <v>18</v>
      </c>
      <c r="G24" s="34">
        <v>6</v>
      </c>
      <c r="H24" s="34">
        <v>2</v>
      </c>
      <c r="I24" s="34">
        <v>2</v>
      </c>
      <c r="J24" s="34">
        <v>2</v>
      </c>
      <c r="K24" s="34">
        <f t="shared" si="0"/>
        <v>4587</v>
      </c>
      <c r="L24" s="34">
        <f t="shared" si="1"/>
        <v>3669.6000000000004</v>
      </c>
      <c r="M24" s="34"/>
      <c r="N24" s="34"/>
    </row>
    <row r="25" spans="1:14" x14ac:dyDescent="0.15">
      <c r="A25">
        <v>24</v>
      </c>
      <c r="B25" s="34" t="s">
        <v>172</v>
      </c>
      <c r="C25" s="34">
        <v>32</v>
      </c>
      <c r="D25" s="34">
        <v>32</v>
      </c>
      <c r="E25" s="34">
        <v>32</v>
      </c>
      <c r="F25" s="34">
        <v>18</v>
      </c>
      <c r="G25" s="34">
        <v>14</v>
      </c>
      <c r="H25" s="34">
        <v>3</v>
      </c>
      <c r="I25" s="34">
        <v>3</v>
      </c>
      <c r="J25" s="34">
        <v>3</v>
      </c>
      <c r="K25" s="34">
        <f t="shared" si="0"/>
        <v>6157.3</v>
      </c>
      <c r="L25" s="34">
        <f t="shared" si="1"/>
        <v>4925.84</v>
      </c>
      <c r="M25" s="34"/>
      <c r="N25" s="34"/>
    </row>
    <row r="26" spans="1:14" x14ac:dyDescent="0.15">
      <c r="A26">
        <v>25</v>
      </c>
      <c r="B26" s="34" t="s">
        <v>173</v>
      </c>
      <c r="C26" s="34">
        <v>35</v>
      </c>
      <c r="D26" s="34">
        <v>35</v>
      </c>
      <c r="E26" s="34">
        <v>35</v>
      </c>
      <c r="F26" s="34">
        <v>16</v>
      </c>
      <c r="G26" s="34">
        <v>19</v>
      </c>
      <c r="H26" s="34">
        <v>0</v>
      </c>
      <c r="I26" s="34">
        <v>0</v>
      </c>
      <c r="J26" s="34">
        <v>0</v>
      </c>
      <c r="K26" s="34">
        <f t="shared" si="0"/>
        <v>6328</v>
      </c>
      <c r="L26" s="34">
        <f t="shared" si="1"/>
        <v>5062.4000000000005</v>
      </c>
      <c r="M26" s="34"/>
      <c r="N26" s="34"/>
    </row>
    <row r="27" spans="1:14" x14ac:dyDescent="0.15">
      <c r="A27">
        <v>26</v>
      </c>
      <c r="B27" s="34" t="s">
        <v>174</v>
      </c>
      <c r="C27" s="34">
        <v>34</v>
      </c>
      <c r="D27" s="34">
        <v>34</v>
      </c>
      <c r="E27" s="34">
        <v>34</v>
      </c>
      <c r="F27" s="34">
        <v>23</v>
      </c>
      <c r="G27" s="34">
        <v>11</v>
      </c>
      <c r="H27" s="34">
        <v>2</v>
      </c>
      <c r="I27" s="34">
        <v>2</v>
      </c>
      <c r="J27" s="34">
        <v>2</v>
      </c>
      <c r="K27" s="34">
        <f t="shared" si="0"/>
        <v>6395</v>
      </c>
      <c r="L27" s="34">
        <f t="shared" si="1"/>
        <v>5116</v>
      </c>
      <c r="M27" s="34"/>
      <c r="N27" s="34"/>
    </row>
    <row r="28" spans="1:14" x14ac:dyDescent="0.15">
      <c r="A28">
        <v>27</v>
      </c>
      <c r="B28" s="34" t="s">
        <v>175</v>
      </c>
      <c r="C28" s="34">
        <v>37</v>
      </c>
      <c r="D28" s="34">
        <v>37</v>
      </c>
      <c r="E28" s="34">
        <v>37</v>
      </c>
      <c r="F28" s="34">
        <v>25</v>
      </c>
      <c r="G28" s="34">
        <v>12</v>
      </c>
      <c r="H28" s="34">
        <v>0</v>
      </c>
      <c r="I28" s="34">
        <v>0</v>
      </c>
      <c r="J28" s="34">
        <v>0</v>
      </c>
      <c r="K28" s="34">
        <f t="shared" si="0"/>
        <v>6689.6</v>
      </c>
      <c r="L28" s="34">
        <f t="shared" si="1"/>
        <v>5351.68</v>
      </c>
      <c r="M28" s="34"/>
      <c r="N28" s="34"/>
    </row>
    <row r="29" spans="1:14" x14ac:dyDescent="0.15">
      <c r="A29">
        <v>28</v>
      </c>
      <c r="B29" s="34" t="s">
        <v>176</v>
      </c>
      <c r="C29" s="34">
        <v>31</v>
      </c>
      <c r="D29" s="34">
        <v>31</v>
      </c>
      <c r="E29" s="34">
        <v>31</v>
      </c>
      <c r="F29" s="34">
        <v>17</v>
      </c>
      <c r="G29" s="34">
        <v>14</v>
      </c>
      <c r="H29" s="34">
        <v>5</v>
      </c>
      <c r="I29" s="34">
        <v>5</v>
      </c>
      <c r="J29" s="34">
        <v>5</v>
      </c>
      <c r="K29" s="34">
        <f t="shared" si="0"/>
        <v>6224.3</v>
      </c>
      <c r="L29" s="34">
        <f t="shared" si="1"/>
        <v>4979.4400000000005</v>
      </c>
      <c r="M29" s="34"/>
      <c r="N29" s="34"/>
    </row>
    <row r="30" spans="1:14" x14ac:dyDescent="0.15">
      <c r="A30">
        <v>29</v>
      </c>
      <c r="B30" s="34" t="s">
        <v>177</v>
      </c>
      <c r="C30" s="34">
        <v>33</v>
      </c>
      <c r="D30" s="34">
        <v>33</v>
      </c>
      <c r="E30" s="34">
        <v>33</v>
      </c>
      <c r="F30" s="34">
        <v>27</v>
      </c>
      <c r="G30" s="34">
        <v>6</v>
      </c>
      <c r="H30" s="34">
        <v>2</v>
      </c>
      <c r="I30" s="34">
        <v>2</v>
      </c>
      <c r="J30" s="34">
        <v>2</v>
      </c>
      <c r="K30" s="34">
        <f t="shared" si="0"/>
        <v>6214.2</v>
      </c>
      <c r="L30" s="34">
        <f t="shared" si="1"/>
        <v>4971.3600000000006</v>
      </c>
      <c r="M30" s="34"/>
      <c r="N30" s="34"/>
    </row>
    <row r="31" spans="1:14" x14ac:dyDescent="0.15">
      <c r="A31">
        <v>30</v>
      </c>
      <c r="B31" s="34" t="s">
        <v>178</v>
      </c>
      <c r="C31" s="34">
        <v>31</v>
      </c>
      <c r="D31" s="34">
        <v>31</v>
      </c>
      <c r="E31" s="34">
        <v>31</v>
      </c>
      <c r="F31" s="34">
        <v>25</v>
      </c>
      <c r="G31" s="34">
        <v>6</v>
      </c>
      <c r="H31" s="34">
        <v>0</v>
      </c>
      <c r="I31" s="34">
        <v>0</v>
      </c>
      <c r="J31" s="34">
        <v>0</v>
      </c>
      <c r="K31" s="34">
        <f t="shared" si="0"/>
        <v>5604.7999999999993</v>
      </c>
      <c r="L31" s="34">
        <f t="shared" si="1"/>
        <v>4483.8399999999992</v>
      </c>
      <c r="M31" s="34"/>
      <c r="N31" s="34"/>
    </row>
    <row r="32" spans="1:14" x14ac:dyDescent="0.15">
      <c r="A32">
        <v>31</v>
      </c>
      <c r="B32" s="34" t="s">
        <v>179</v>
      </c>
      <c r="C32" s="34">
        <v>29</v>
      </c>
      <c r="D32" s="34">
        <v>29</v>
      </c>
      <c r="E32" s="34">
        <v>29</v>
      </c>
      <c r="F32" s="34">
        <v>21</v>
      </c>
      <c r="G32" s="34">
        <v>8</v>
      </c>
      <c r="H32" s="34">
        <v>2</v>
      </c>
      <c r="I32" s="34">
        <v>2</v>
      </c>
      <c r="J32" s="34">
        <v>2</v>
      </c>
      <c r="K32" s="34">
        <f t="shared" si="0"/>
        <v>5491</v>
      </c>
      <c r="L32" s="34">
        <f t="shared" si="1"/>
        <v>4392.8</v>
      </c>
      <c r="M32" s="34"/>
      <c r="N32" s="34"/>
    </row>
    <row r="33" spans="1:14" x14ac:dyDescent="0.15">
      <c r="A33">
        <v>32</v>
      </c>
      <c r="B33" s="34" t="s">
        <v>180</v>
      </c>
      <c r="C33" s="34">
        <v>24</v>
      </c>
      <c r="D33" s="34">
        <v>24</v>
      </c>
      <c r="E33" s="34">
        <v>24</v>
      </c>
      <c r="F33" s="34">
        <v>19</v>
      </c>
      <c r="G33" s="34">
        <v>5</v>
      </c>
      <c r="H33" s="34">
        <v>3</v>
      </c>
      <c r="I33" s="34">
        <v>3</v>
      </c>
      <c r="J33" s="34">
        <v>3</v>
      </c>
      <c r="K33" s="34">
        <f t="shared" si="0"/>
        <v>4710.8999999999996</v>
      </c>
      <c r="L33" s="34">
        <f t="shared" si="1"/>
        <v>3768.72</v>
      </c>
      <c r="M33" s="34"/>
      <c r="N33" s="34"/>
    </row>
    <row r="34" spans="1:14" x14ac:dyDescent="0.15">
      <c r="A34">
        <v>33</v>
      </c>
      <c r="B34" s="34" t="s">
        <v>181</v>
      </c>
      <c r="C34" s="34">
        <v>28</v>
      </c>
      <c r="D34" s="34">
        <v>28</v>
      </c>
      <c r="E34" s="34">
        <v>28</v>
      </c>
      <c r="F34" s="34">
        <v>21</v>
      </c>
      <c r="G34" s="34">
        <v>7</v>
      </c>
      <c r="H34" s="34">
        <v>0</v>
      </c>
      <c r="I34" s="34">
        <v>0</v>
      </c>
      <c r="J34" s="34">
        <v>0</v>
      </c>
      <c r="K34" s="34">
        <f t="shared" si="0"/>
        <v>5062.3999999999996</v>
      </c>
      <c r="L34" s="34">
        <f t="shared" si="1"/>
        <v>4049.92</v>
      </c>
      <c r="M34" s="34"/>
      <c r="N34" s="34"/>
    </row>
    <row r="35" spans="1:14" x14ac:dyDescent="0.15">
      <c r="A35">
        <v>34</v>
      </c>
      <c r="B35" s="34" t="s">
        <v>182</v>
      </c>
      <c r="C35" s="34">
        <v>28</v>
      </c>
      <c r="D35" s="34">
        <v>28</v>
      </c>
      <c r="E35" s="34">
        <v>28</v>
      </c>
      <c r="F35" s="34">
        <v>19</v>
      </c>
      <c r="G35" s="34">
        <v>9</v>
      </c>
      <c r="H35" s="34">
        <v>0</v>
      </c>
      <c r="I35" s="34">
        <v>0</v>
      </c>
      <c r="J35" s="34">
        <v>0</v>
      </c>
      <c r="K35" s="34">
        <f t="shared" si="0"/>
        <v>5062.4000000000005</v>
      </c>
      <c r="L35" s="34">
        <f t="shared" si="1"/>
        <v>4049.9200000000005</v>
      </c>
      <c r="M35" s="34"/>
      <c r="N35" s="34"/>
    </row>
    <row r="36" spans="1:14" x14ac:dyDescent="0.15">
      <c r="A36">
        <v>35</v>
      </c>
      <c r="B36" s="34" t="s">
        <v>183</v>
      </c>
      <c r="C36" s="34">
        <v>29</v>
      </c>
      <c r="D36" s="34">
        <v>29</v>
      </c>
      <c r="E36" s="34">
        <v>29</v>
      </c>
      <c r="F36" s="34">
        <v>19</v>
      </c>
      <c r="G36" s="34">
        <v>10</v>
      </c>
      <c r="H36" s="34">
        <v>2</v>
      </c>
      <c r="I36" s="34">
        <v>2</v>
      </c>
      <c r="J36" s="34">
        <v>2</v>
      </c>
      <c r="K36" s="34">
        <f t="shared" si="0"/>
        <v>5491</v>
      </c>
      <c r="L36" s="34">
        <f t="shared" si="1"/>
        <v>4392.8</v>
      </c>
      <c r="M36" s="34"/>
      <c r="N36" s="34"/>
    </row>
    <row r="37" spans="1:14" x14ac:dyDescent="0.15">
      <c r="A37">
        <v>36</v>
      </c>
      <c r="B37" s="34" t="s">
        <v>184</v>
      </c>
      <c r="C37" s="34">
        <v>30</v>
      </c>
      <c r="D37" s="34">
        <v>30</v>
      </c>
      <c r="E37" s="34">
        <v>30</v>
      </c>
      <c r="F37" s="34">
        <v>16</v>
      </c>
      <c r="G37" s="34">
        <v>14</v>
      </c>
      <c r="H37" s="34">
        <v>4</v>
      </c>
      <c r="I37" s="34">
        <v>4</v>
      </c>
      <c r="J37" s="34">
        <v>4</v>
      </c>
      <c r="K37" s="34">
        <f t="shared" si="0"/>
        <v>5919.6</v>
      </c>
      <c r="L37" s="34">
        <f t="shared" si="1"/>
        <v>4735.68</v>
      </c>
      <c r="M37" s="34"/>
      <c r="N37" s="34"/>
    </row>
    <row r="38" spans="1:14" x14ac:dyDescent="0.15">
      <c r="A38">
        <v>37</v>
      </c>
      <c r="B38" s="34" t="s">
        <v>185</v>
      </c>
      <c r="C38" s="34">
        <v>32</v>
      </c>
      <c r="D38" s="34">
        <v>32</v>
      </c>
      <c r="E38" s="34">
        <v>32</v>
      </c>
      <c r="F38" s="34">
        <v>19</v>
      </c>
      <c r="G38" s="34">
        <v>13</v>
      </c>
      <c r="H38" s="34">
        <v>2</v>
      </c>
      <c r="I38" s="34">
        <v>2</v>
      </c>
      <c r="J38" s="34">
        <v>2</v>
      </c>
      <c r="K38" s="34">
        <f t="shared" si="0"/>
        <v>6033.4000000000005</v>
      </c>
      <c r="L38" s="34">
        <f t="shared" si="1"/>
        <v>4826.72</v>
      </c>
      <c r="M38" s="34"/>
      <c r="N38" s="34"/>
    </row>
    <row r="39" spans="1:14" x14ac:dyDescent="0.15">
      <c r="A39">
        <v>38</v>
      </c>
      <c r="B39" s="34" t="s">
        <v>186</v>
      </c>
      <c r="C39" s="34">
        <v>27</v>
      </c>
      <c r="D39" s="34">
        <v>27</v>
      </c>
      <c r="E39" s="34">
        <v>27</v>
      </c>
      <c r="F39" s="34">
        <v>10</v>
      </c>
      <c r="G39" s="34">
        <v>17</v>
      </c>
      <c r="H39" s="34">
        <v>4</v>
      </c>
      <c r="I39" s="34">
        <v>4</v>
      </c>
      <c r="J39" s="34">
        <v>4</v>
      </c>
      <c r="K39" s="34">
        <f t="shared" si="0"/>
        <v>5377.2000000000007</v>
      </c>
      <c r="L39" s="34">
        <f t="shared" si="1"/>
        <v>4301.7600000000011</v>
      </c>
      <c r="M39" s="34"/>
      <c r="N39" s="34"/>
    </row>
    <row r="40" spans="1:14" x14ac:dyDescent="0.15">
      <c r="A40">
        <v>39</v>
      </c>
      <c r="B40" s="34" t="s">
        <v>187</v>
      </c>
      <c r="C40" s="34">
        <v>38</v>
      </c>
      <c r="D40" s="34">
        <v>38</v>
      </c>
      <c r="E40" s="34">
        <v>38</v>
      </c>
      <c r="F40" s="34">
        <v>10</v>
      </c>
      <c r="G40" s="34">
        <v>28</v>
      </c>
      <c r="H40" s="34">
        <v>3</v>
      </c>
      <c r="I40" s="34">
        <v>3</v>
      </c>
      <c r="J40" s="34">
        <v>3</v>
      </c>
      <c r="K40" s="34">
        <f t="shared" si="0"/>
        <v>7242.0999999999995</v>
      </c>
      <c r="L40" s="34">
        <f t="shared" si="1"/>
        <v>5793.68</v>
      </c>
      <c r="M40" s="34"/>
      <c r="N40" s="34"/>
    </row>
    <row r="41" spans="1:14" x14ac:dyDescent="0.15">
      <c r="A41">
        <v>40</v>
      </c>
      <c r="B41" s="34" t="s">
        <v>188</v>
      </c>
      <c r="C41" s="34">
        <v>28</v>
      </c>
      <c r="D41" s="34">
        <v>28</v>
      </c>
      <c r="E41" s="34">
        <v>28</v>
      </c>
      <c r="F41" s="34">
        <v>14</v>
      </c>
      <c r="G41" s="34">
        <v>14</v>
      </c>
      <c r="H41" s="34">
        <v>2</v>
      </c>
      <c r="I41" s="34">
        <v>2</v>
      </c>
      <c r="J41" s="34">
        <v>2</v>
      </c>
      <c r="K41" s="34">
        <f t="shared" si="0"/>
        <v>5310.2000000000007</v>
      </c>
      <c r="L41" s="34">
        <f t="shared" si="1"/>
        <v>4248.1600000000008</v>
      </c>
      <c r="M41" s="34"/>
      <c r="N41" s="34"/>
    </row>
    <row r="42" spans="1:14" x14ac:dyDescent="0.15">
      <c r="A42">
        <v>41</v>
      </c>
      <c r="B42" s="34" t="s">
        <v>189</v>
      </c>
      <c r="C42" s="34">
        <v>32</v>
      </c>
      <c r="D42" s="34">
        <v>32</v>
      </c>
      <c r="E42" s="34">
        <v>32</v>
      </c>
      <c r="F42" s="34">
        <v>14</v>
      </c>
      <c r="G42" s="34">
        <v>18</v>
      </c>
      <c r="H42" s="34">
        <v>2</v>
      </c>
      <c r="I42" s="34">
        <v>2</v>
      </c>
      <c r="J42" s="34">
        <v>2</v>
      </c>
      <c r="K42" s="34">
        <f t="shared" si="0"/>
        <v>6033.4000000000005</v>
      </c>
      <c r="L42" s="34">
        <f t="shared" si="1"/>
        <v>4826.72</v>
      </c>
      <c r="M42" s="34"/>
      <c r="N42" s="34"/>
    </row>
    <row r="43" spans="1:14" x14ac:dyDescent="0.15">
      <c r="A43">
        <v>42</v>
      </c>
      <c r="B43" s="34" t="s">
        <v>190</v>
      </c>
      <c r="C43" s="34">
        <v>33</v>
      </c>
      <c r="D43" s="34">
        <v>33</v>
      </c>
      <c r="E43" s="34">
        <v>33</v>
      </c>
      <c r="F43" s="34">
        <v>23</v>
      </c>
      <c r="G43" s="34">
        <v>10</v>
      </c>
      <c r="H43" s="34">
        <v>0</v>
      </c>
      <c r="I43" s="34">
        <v>0</v>
      </c>
      <c r="J43" s="34">
        <v>0</v>
      </c>
      <c r="K43" s="34">
        <f t="shared" si="0"/>
        <v>5966.4</v>
      </c>
      <c r="L43" s="34">
        <f t="shared" si="1"/>
        <v>4773.12</v>
      </c>
      <c r="M43" s="34"/>
      <c r="N43" s="34"/>
    </row>
    <row r="44" spans="1:14" x14ac:dyDescent="0.15">
      <c r="A44">
        <v>43</v>
      </c>
      <c r="B44" s="34" t="s">
        <v>191</v>
      </c>
      <c r="C44" s="34">
        <v>29</v>
      </c>
      <c r="D44" s="34">
        <v>29</v>
      </c>
      <c r="E44" s="34">
        <v>29</v>
      </c>
      <c r="F44" s="34">
        <v>16</v>
      </c>
      <c r="G44" s="34">
        <v>13</v>
      </c>
      <c r="H44" s="34">
        <v>2</v>
      </c>
      <c r="I44" s="34">
        <v>2</v>
      </c>
      <c r="J44" s="34">
        <v>2</v>
      </c>
      <c r="K44" s="34">
        <f t="shared" si="0"/>
        <v>5491</v>
      </c>
      <c r="L44" s="34">
        <f t="shared" si="1"/>
        <v>4392.8</v>
      </c>
      <c r="M44" s="34"/>
      <c r="N44" s="34"/>
    </row>
    <row r="45" spans="1:14" x14ac:dyDescent="0.15">
      <c r="A45">
        <v>44</v>
      </c>
      <c r="B45" s="34" t="s">
        <v>192</v>
      </c>
      <c r="C45" s="34">
        <v>27</v>
      </c>
      <c r="D45" s="34">
        <v>27</v>
      </c>
      <c r="E45" s="34">
        <v>27</v>
      </c>
      <c r="F45" s="34">
        <v>17</v>
      </c>
      <c r="G45" s="34">
        <v>10</v>
      </c>
      <c r="H45" s="34">
        <v>3</v>
      </c>
      <c r="I45" s="34">
        <v>3</v>
      </c>
      <c r="J45" s="34">
        <v>3</v>
      </c>
      <c r="K45" s="34">
        <f t="shared" si="0"/>
        <v>5253.3</v>
      </c>
      <c r="L45" s="34">
        <f t="shared" si="1"/>
        <v>4202.6400000000003</v>
      </c>
      <c r="M45" s="34"/>
      <c r="N45" s="34"/>
    </row>
    <row r="46" spans="1:14" x14ac:dyDescent="0.15">
      <c r="A46">
        <v>45</v>
      </c>
      <c r="B46" s="34" t="s">
        <v>193</v>
      </c>
      <c r="C46" s="34">
        <v>29</v>
      </c>
      <c r="D46" s="34">
        <v>29</v>
      </c>
      <c r="E46" s="34">
        <v>29</v>
      </c>
      <c r="F46" s="34">
        <v>17</v>
      </c>
      <c r="G46" s="34">
        <v>12</v>
      </c>
      <c r="H46" s="34">
        <v>0</v>
      </c>
      <c r="I46" s="34">
        <v>0</v>
      </c>
      <c r="J46" s="34">
        <v>0</v>
      </c>
      <c r="K46" s="34">
        <f t="shared" si="0"/>
        <v>5243.2</v>
      </c>
      <c r="L46" s="34">
        <f t="shared" si="1"/>
        <v>4194.5600000000004</v>
      </c>
      <c r="M46" s="34"/>
      <c r="N46" s="34"/>
    </row>
    <row r="47" spans="1:14" x14ac:dyDescent="0.15">
      <c r="A47">
        <v>46</v>
      </c>
      <c r="B47" s="34" t="s">
        <v>194</v>
      </c>
      <c r="C47" s="34">
        <v>29</v>
      </c>
      <c r="D47" s="34">
        <v>29</v>
      </c>
      <c r="E47" s="34">
        <v>29</v>
      </c>
      <c r="F47" s="34">
        <v>11</v>
      </c>
      <c r="G47" s="34">
        <v>18</v>
      </c>
      <c r="H47" s="34">
        <v>0</v>
      </c>
      <c r="I47" s="34">
        <v>0</v>
      </c>
      <c r="J47" s="34">
        <v>0</v>
      </c>
      <c r="K47" s="34">
        <f t="shared" si="0"/>
        <v>5243.2</v>
      </c>
      <c r="L47" s="34">
        <f t="shared" si="1"/>
        <v>4194.5600000000004</v>
      </c>
      <c r="M47" s="34"/>
      <c r="N47" s="34"/>
    </row>
    <row r="48" spans="1:14" x14ac:dyDescent="0.15">
      <c r="A48">
        <v>47</v>
      </c>
      <c r="B48" s="34" t="s">
        <v>195</v>
      </c>
      <c r="C48" s="34">
        <v>25</v>
      </c>
      <c r="D48" s="34">
        <v>25</v>
      </c>
      <c r="E48" s="34">
        <v>25</v>
      </c>
      <c r="F48" s="34">
        <v>16</v>
      </c>
      <c r="G48" s="34">
        <v>9</v>
      </c>
      <c r="H48" s="34">
        <v>4</v>
      </c>
      <c r="I48" s="34">
        <v>4</v>
      </c>
      <c r="J48" s="34">
        <v>4</v>
      </c>
      <c r="K48" s="34">
        <f t="shared" si="0"/>
        <v>5015.6000000000004</v>
      </c>
      <c r="L48" s="34">
        <f t="shared" si="1"/>
        <v>4012.4800000000005</v>
      </c>
      <c r="M48" s="34"/>
      <c r="N48" s="34"/>
    </row>
    <row r="49" spans="1:14" x14ac:dyDescent="0.15">
      <c r="A49">
        <v>48</v>
      </c>
      <c r="B49" s="34" t="s">
        <v>196</v>
      </c>
      <c r="C49" s="34">
        <v>25</v>
      </c>
      <c r="D49" s="34">
        <v>25</v>
      </c>
      <c r="E49" s="34">
        <v>25</v>
      </c>
      <c r="F49" s="34">
        <v>14</v>
      </c>
      <c r="G49" s="34">
        <v>11</v>
      </c>
      <c r="H49" s="34">
        <v>3</v>
      </c>
      <c r="I49" s="34">
        <v>3</v>
      </c>
      <c r="J49" s="34">
        <v>3</v>
      </c>
      <c r="K49" s="34">
        <f t="shared" si="0"/>
        <v>4891.7</v>
      </c>
      <c r="L49" s="34">
        <f t="shared" si="1"/>
        <v>3913.36</v>
      </c>
      <c r="M49" s="34"/>
      <c r="N49" s="34"/>
    </row>
    <row r="50" spans="1:14" x14ac:dyDescent="0.15">
      <c r="A50">
        <v>49</v>
      </c>
      <c r="B50" s="34" t="s">
        <v>197</v>
      </c>
      <c r="C50" s="34">
        <v>20</v>
      </c>
      <c r="D50" s="34">
        <v>20</v>
      </c>
      <c r="E50" s="34">
        <v>20</v>
      </c>
      <c r="F50" s="34">
        <v>14</v>
      </c>
      <c r="G50" s="34">
        <v>6</v>
      </c>
      <c r="H50" s="34">
        <v>2</v>
      </c>
      <c r="I50" s="34">
        <v>2</v>
      </c>
      <c r="J50" s="34">
        <v>2</v>
      </c>
      <c r="K50" s="34">
        <f t="shared" si="0"/>
        <v>3863.8</v>
      </c>
      <c r="L50" s="34">
        <f t="shared" si="1"/>
        <v>3091.0400000000004</v>
      </c>
      <c r="M50" s="34"/>
      <c r="N50" s="34"/>
    </row>
    <row r="51" spans="1:14" x14ac:dyDescent="0.15">
      <c r="A51">
        <v>50</v>
      </c>
      <c r="B51" s="34" t="s">
        <v>198</v>
      </c>
      <c r="C51" s="34">
        <v>25</v>
      </c>
      <c r="D51" s="34">
        <v>25</v>
      </c>
      <c r="E51" s="34">
        <v>25</v>
      </c>
      <c r="F51" s="34">
        <v>12</v>
      </c>
      <c r="G51" s="34">
        <v>13</v>
      </c>
      <c r="H51" s="34">
        <v>2</v>
      </c>
      <c r="I51" s="34">
        <v>2</v>
      </c>
      <c r="J51" s="34">
        <v>2</v>
      </c>
      <c r="K51" s="34">
        <f t="shared" si="0"/>
        <v>4767.8</v>
      </c>
      <c r="L51" s="34">
        <f t="shared" si="1"/>
        <v>3814.2400000000002</v>
      </c>
      <c r="M51" s="34"/>
      <c r="N51" s="34"/>
    </row>
    <row r="52" spans="1:14" x14ac:dyDescent="0.15">
      <c r="A52">
        <v>51</v>
      </c>
      <c r="B52" s="34" t="s">
        <v>199</v>
      </c>
      <c r="C52" s="34">
        <v>21</v>
      </c>
      <c r="D52" s="34">
        <v>21</v>
      </c>
      <c r="E52" s="34">
        <v>21</v>
      </c>
      <c r="F52" s="34">
        <v>14</v>
      </c>
      <c r="G52" s="34">
        <v>7</v>
      </c>
      <c r="H52" s="34">
        <v>3</v>
      </c>
      <c r="I52" s="34">
        <v>3</v>
      </c>
      <c r="J52" s="34">
        <v>3</v>
      </c>
      <c r="K52" s="34">
        <f t="shared" si="0"/>
        <v>4168.5</v>
      </c>
      <c r="L52" s="34">
        <f t="shared" si="1"/>
        <v>3334.8</v>
      </c>
      <c r="M52" s="34"/>
      <c r="N52" s="34"/>
    </row>
    <row r="53" spans="1:14" x14ac:dyDescent="0.15">
      <c r="A53">
        <v>52</v>
      </c>
      <c r="B53" s="34" t="s">
        <v>200</v>
      </c>
      <c r="C53" s="34">
        <v>22</v>
      </c>
      <c r="D53" s="34">
        <v>22</v>
      </c>
      <c r="E53" s="34">
        <v>22</v>
      </c>
      <c r="F53" s="34">
        <v>13</v>
      </c>
      <c r="G53" s="34">
        <v>9</v>
      </c>
      <c r="H53" s="34">
        <v>3</v>
      </c>
      <c r="I53" s="34">
        <v>3</v>
      </c>
      <c r="J53" s="34">
        <v>3</v>
      </c>
      <c r="K53" s="34">
        <f t="shared" si="0"/>
        <v>4349.3</v>
      </c>
      <c r="L53" s="34">
        <f t="shared" si="1"/>
        <v>3479.4400000000005</v>
      </c>
      <c r="M53" s="34"/>
      <c r="N53" s="34"/>
    </row>
    <row r="54" spans="1:14" x14ac:dyDescent="0.15">
      <c r="A54">
        <v>53</v>
      </c>
      <c r="B54" s="34" t="s">
        <v>201</v>
      </c>
      <c r="C54" s="34">
        <v>39</v>
      </c>
      <c r="D54" s="34">
        <v>39</v>
      </c>
      <c r="E54" s="34">
        <v>39</v>
      </c>
      <c r="F54" s="34">
        <v>24</v>
      </c>
      <c r="G54" s="34">
        <v>15</v>
      </c>
      <c r="H54" s="34">
        <v>5</v>
      </c>
      <c r="I54" s="34">
        <v>5</v>
      </c>
      <c r="J54" s="34">
        <v>5</v>
      </c>
      <c r="K54" s="34">
        <f t="shared" si="0"/>
        <v>7670.7000000000007</v>
      </c>
      <c r="L54" s="34">
        <f t="shared" si="1"/>
        <v>6136.5600000000013</v>
      </c>
      <c r="M54" s="34"/>
      <c r="N54" s="34"/>
    </row>
    <row r="55" spans="1:14" x14ac:dyDescent="0.15">
      <c r="A55">
        <v>54</v>
      </c>
      <c r="B55" s="34" t="s">
        <v>202</v>
      </c>
      <c r="C55" s="34">
        <v>37</v>
      </c>
      <c r="D55" s="34">
        <v>37</v>
      </c>
      <c r="E55" s="34">
        <v>37</v>
      </c>
      <c r="F55" s="34">
        <v>20</v>
      </c>
      <c r="G55" s="34">
        <v>17</v>
      </c>
      <c r="H55" s="34">
        <v>4</v>
      </c>
      <c r="I55" s="34">
        <v>4</v>
      </c>
      <c r="J55" s="34">
        <v>4</v>
      </c>
      <c r="K55" s="34">
        <f t="shared" si="0"/>
        <v>7185.2000000000007</v>
      </c>
      <c r="L55" s="34">
        <f t="shared" si="1"/>
        <v>5748.1600000000008</v>
      </c>
      <c r="M55" s="34"/>
      <c r="N55" s="34"/>
    </row>
    <row r="56" spans="1:14" x14ac:dyDescent="0.15">
      <c r="A56">
        <v>55</v>
      </c>
      <c r="B56" s="34" t="s">
        <v>203</v>
      </c>
      <c r="C56" s="34">
        <v>36</v>
      </c>
      <c r="D56" s="34">
        <v>36</v>
      </c>
      <c r="E56" s="34">
        <v>36</v>
      </c>
      <c r="F56" s="34">
        <v>20</v>
      </c>
      <c r="G56" s="34">
        <v>16</v>
      </c>
      <c r="H56" s="34">
        <v>7</v>
      </c>
      <c r="I56" s="34">
        <v>7</v>
      </c>
      <c r="J56" s="34">
        <v>7</v>
      </c>
      <c r="K56" s="34">
        <f t="shared" si="0"/>
        <v>7376.0999999999995</v>
      </c>
      <c r="L56" s="34">
        <f t="shared" si="1"/>
        <v>5900.88</v>
      </c>
      <c r="M56" s="34"/>
      <c r="N56" s="34"/>
    </row>
    <row r="57" spans="1:14" x14ac:dyDescent="0.15">
      <c r="A57">
        <v>56</v>
      </c>
      <c r="B57" s="34" t="s">
        <v>204</v>
      </c>
      <c r="C57" s="34">
        <v>24</v>
      </c>
      <c r="D57" s="34">
        <v>24</v>
      </c>
      <c r="E57" s="34">
        <v>24</v>
      </c>
      <c r="F57" s="34">
        <v>15</v>
      </c>
      <c r="G57" s="34">
        <v>9</v>
      </c>
      <c r="H57" s="34">
        <v>2</v>
      </c>
      <c r="I57" s="34">
        <v>2</v>
      </c>
      <c r="J57" s="34">
        <v>2</v>
      </c>
      <c r="K57" s="34">
        <f t="shared" si="0"/>
        <v>4587</v>
      </c>
      <c r="L57" s="34">
        <f t="shared" si="1"/>
        <v>3669.6000000000004</v>
      </c>
      <c r="M57" s="34"/>
      <c r="N57" s="34"/>
    </row>
    <row r="58" spans="1:14" x14ac:dyDescent="0.15">
      <c r="A58">
        <v>57</v>
      </c>
      <c r="B58" s="34" t="s">
        <v>205</v>
      </c>
      <c r="C58" s="34">
        <v>23</v>
      </c>
      <c r="D58" s="34">
        <v>23</v>
      </c>
      <c r="E58" s="34">
        <v>23</v>
      </c>
      <c r="F58" s="34">
        <v>19</v>
      </c>
      <c r="G58" s="34">
        <v>4</v>
      </c>
      <c r="H58" s="34">
        <v>1</v>
      </c>
      <c r="I58" s="34">
        <v>1</v>
      </c>
      <c r="J58" s="34">
        <v>1</v>
      </c>
      <c r="K58" s="34">
        <f t="shared" si="0"/>
        <v>4282.2999999999993</v>
      </c>
      <c r="L58" s="34">
        <f t="shared" si="1"/>
        <v>3425.8399999999997</v>
      </c>
      <c r="M58" s="34"/>
      <c r="N58" s="34"/>
    </row>
    <row r="59" spans="1:14" x14ac:dyDescent="0.15">
      <c r="A59">
        <v>58</v>
      </c>
      <c r="B59" s="34" t="s">
        <v>206</v>
      </c>
      <c r="C59" s="34">
        <v>25</v>
      </c>
      <c r="D59" s="34">
        <v>25</v>
      </c>
      <c r="E59" s="34">
        <v>25</v>
      </c>
      <c r="F59" s="34">
        <v>16</v>
      </c>
      <c r="G59" s="34">
        <v>9</v>
      </c>
      <c r="H59" s="34">
        <v>0</v>
      </c>
      <c r="I59" s="34">
        <v>0</v>
      </c>
      <c r="J59" s="34">
        <v>0</v>
      </c>
      <c r="K59" s="34">
        <f t="shared" si="0"/>
        <v>4520</v>
      </c>
      <c r="L59" s="34">
        <f t="shared" si="1"/>
        <v>3616</v>
      </c>
      <c r="M59" s="34"/>
      <c r="N59" s="34"/>
    </row>
    <row r="60" spans="1:14" x14ac:dyDescent="0.15">
      <c r="A60">
        <v>59</v>
      </c>
      <c r="B60" s="34" t="s">
        <v>207</v>
      </c>
      <c r="C60" s="34">
        <v>25</v>
      </c>
      <c r="D60" s="34">
        <v>25</v>
      </c>
      <c r="E60" s="34">
        <v>25</v>
      </c>
      <c r="F60" s="34">
        <v>18</v>
      </c>
      <c r="G60" s="34">
        <v>7</v>
      </c>
      <c r="H60" s="34">
        <v>0</v>
      </c>
      <c r="I60" s="34">
        <v>0</v>
      </c>
      <c r="J60" s="34">
        <v>0</v>
      </c>
      <c r="K60" s="34">
        <f t="shared" si="0"/>
        <v>4520</v>
      </c>
      <c r="L60" s="34">
        <f t="shared" si="1"/>
        <v>3616</v>
      </c>
      <c r="M60" s="34"/>
      <c r="N60" s="34"/>
    </row>
    <row r="61" spans="1:14" x14ac:dyDescent="0.15">
      <c r="A61">
        <v>60</v>
      </c>
      <c r="B61" s="34" t="s">
        <v>208</v>
      </c>
      <c r="C61" s="34">
        <v>29</v>
      </c>
      <c r="D61" s="34">
        <v>29</v>
      </c>
      <c r="E61" s="34">
        <v>29</v>
      </c>
      <c r="F61" s="34">
        <v>10</v>
      </c>
      <c r="G61" s="34">
        <v>19</v>
      </c>
      <c r="H61" s="34">
        <v>4</v>
      </c>
      <c r="I61" s="34">
        <v>4</v>
      </c>
      <c r="J61" s="34">
        <v>4</v>
      </c>
      <c r="K61" s="34">
        <f t="shared" si="0"/>
        <v>5738.8000000000011</v>
      </c>
      <c r="L61" s="34">
        <f t="shared" si="1"/>
        <v>4591.0400000000009</v>
      </c>
      <c r="M61" s="34"/>
      <c r="N61" s="34"/>
    </row>
    <row r="62" spans="1:14" x14ac:dyDescent="0.15">
      <c r="A62">
        <v>61</v>
      </c>
      <c r="B62" s="34" t="s">
        <v>209</v>
      </c>
      <c r="C62" s="34">
        <v>26</v>
      </c>
      <c r="D62" s="34">
        <v>26</v>
      </c>
      <c r="E62" s="34">
        <v>26</v>
      </c>
      <c r="F62" s="34">
        <v>12</v>
      </c>
      <c r="G62" s="34">
        <v>14</v>
      </c>
      <c r="H62" s="34">
        <v>1</v>
      </c>
      <c r="I62" s="34">
        <v>1</v>
      </c>
      <c r="J62" s="34">
        <v>1</v>
      </c>
      <c r="K62" s="34">
        <f t="shared" si="0"/>
        <v>4824.7</v>
      </c>
      <c r="L62" s="34">
        <f t="shared" si="1"/>
        <v>3859.76</v>
      </c>
      <c r="M62" s="34"/>
      <c r="N62" s="34"/>
    </row>
    <row r="63" spans="1:14" x14ac:dyDescent="0.15">
      <c r="A63">
        <v>62</v>
      </c>
      <c r="B63" s="34" t="s">
        <v>210</v>
      </c>
      <c r="C63" s="34">
        <v>25</v>
      </c>
      <c r="D63" s="34">
        <v>25</v>
      </c>
      <c r="E63" s="34">
        <v>25</v>
      </c>
      <c r="F63" s="34">
        <v>9</v>
      </c>
      <c r="G63" s="34">
        <v>16</v>
      </c>
      <c r="H63" s="34">
        <v>5</v>
      </c>
      <c r="I63" s="34">
        <v>5</v>
      </c>
      <c r="J63" s="34">
        <v>5</v>
      </c>
      <c r="K63" s="34">
        <f t="shared" si="0"/>
        <v>5139.5</v>
      </c>
      <c r="L63" s="34">
        <f t="shared" si="1"/>
        <v>4111.6000000000004</v>
      </c>
      <c r="M63" s="34"/>
      <c r="N63" s="34"/>
    </row>
    <row r="64" spans="1:14" x14ac:dyDescent="0.15">
      <c r="A64">
        <v>63</v>
      </c>
      <c r="B64" s="34" t="s">
        <v>211</v>
      </c>
      <c r="C64" s="34">
        <v>25</v>
      </c>
      <c r="D64" s="34">
        <v>25</v>
      </c>
      <c r="E64" s="34">
        <v>25</v>
      </c>
      <c r="F64" s="34">
        <v>12</v>
      </c>
      <c r="G64" s="34">
        <v>13</v>
      </c>
      <c r="H64" s="34">
        <v>4</v>
      </c>
      <c r="I64" s="34">
        <v>4</v>
      </c>
      <c r="J64" s="34">
        <v>4</v>
      </c>
      <c r="K64" s="34">
        <f t="shared" si="0"/>
        <v>5015.6000000000004</v>
      </c>
      <c r="L64" s="34">
        <f t="shared" si="1"/>
        <v>4012.4800000000005</v>
      </c>
      <c r="M64" s="34"/>
      <c r="N64" s="34"/>
    </row>
    <row r="65" spans="1:14" x14ac:dyDescent="0.15">
      <c r="A65">
        <v>64</v>
      </c>
      <c r="B65" s="34" t="s">
        <v>212</v>
      </c>
      <c r="C65" s="34">
        <v>40</v>
      </c>
      <c r="D65" s="34">
        <v>40</v>
      </c>
      <c r="E65" s="34">
        <v>40</v>
      </c>
      <c r="F65" s="34">
        <v>23</v>
      </c>
      <c r="G65" s="34">
        <v>17</v>
      </c>
      <c r="H65" s="34">
        <v>2</v>
      </c>
      <c r="I65" s="34">
        <v>2</v>
      </c>
      <c r="J65" s="34">
        <v>2</v>
      </c>
      <c r="K65" s="34">
        <f t="shared" si="0"/>
        <v>7479.8</v>
      </c>
      <c r="L65" s="34">
        <f t="shared" si="1"/>
        <v>5983.84</v>
      </c>
      <c r="M65" s="34"/>
      <c r="N65" s="34"/>
    </row>
    <row r="66" spans="1:14" x14ac:dyDescent="0.15">
      <c r="A66">
        <v>65</v>
      </c>
      <c r="B66" s="34" t="s">
        <v>213</v>
      </c>
      <c r="C66" s="34">
        <v>36</v>
      </c>
      <c r="D66" s="34">
        <v>36</v>
      </c>
      <c r="E66" s="34">
        <v>36</v>
      </c>
      <c r="F66" s="34">
        <v>18</v>
      </c>
      <c r="G66" s="34">
        <v>18</v>
      </c>
      <c r="H66" s="34">
        <v>3</v>
      </c>
      <c r="I66" s="34">
        <v>3</v>
      </c>
      <c r="J66" s="34">
        <v>3</v>
      </c>
      <c r="K66" s="34">
        <f t="shared" si="0"/>
        <v>6880.4999999999991</v>
      </c>
      <c r="L66" s="34">
        <f t="shared" ref="L66:L74" si="2">K66*0.8</f>
        <v>5504.4</v>
      </c>
      <c r="M66" s="34"/>
      <c r="N66" s="34"/>
    </row>
    <row r="67" spans="1:14" x14ac:dyDescent="0.15">
      <c r="A67">
        <v>66</v>
      </c>
      <c r="B67" s="34" t="s">
        <v>214</v>
      </c>
      <c r="C67" s="34">
        <v>23</v>
      </c>
      <c r="D67" s="34">
        <v>23</v>
      </c>
      <c r="E67" s="34">
        <v>23</v>
      </c>
      <c r="F67" s="34">
        <v>17</v>
      </c>
      <c r="G67" s="34">
        <v>6</v>
      </c>
      <c r="H67" s="34">
        <v>4</v>
      </c>
      <c r="I67" s="34">
        <v>4</v>
      </c>
      <c r="J67" s="34">
        <v>4</v>
      </c>
      <c r="K67" s="34">
        <f t="shared" ref="K67:K74" si="3">$C$5*C67+$D$5*D67+$E$5*D67+$F$5*F67+$G$5*G67+$H$5*H67+$I$5*I67+$J$5*J67</f>
        <v>4654</v>
      </c>
      <c r="L67" s="34">
        <f t="shared" si="2"/>
        <v>3723.2000000000003</v>
      </c>
      <c r="M67" s="34"/>
      <c r="N67" s="34"/>
    </row>
    <row r="68" spans="1:14" x14ac:dyDescent="0.15">
      <c r="A68">
        <v>67</v>
      </c>
      <c r="B68" s="34" t="s">
        <v>215</v>
      </c>
      <c r="C68" s="34">
        <v>28</v>
      </c>
      <c r="D68" s="34">
        <v>28</v>
      </c>
      <c r="E68" s="34">
        <v>28</v>
      </c>
      <c r="F68" s="34">
        <v>24</v>
      </c>
      <c r="G68" s="34">
        <v>4</v>
      </c>
      <c r="H68" s="34">
        <v>0</v>
      </c>
      <c r="I68" s="34">
        <v>0</v>
      </c>
      <c r="J68" s="34">
        <v>0</v>
      </c>
      <c r="K68" s="34">
        <f t="shared" si="3"/>
        <v>5062.3999999999996</v>
      </c>
      <c r="L68" s="34">
        <f t="shared" si="2"/>
        <v>4049.92</v>
      </c>
      <c r="M68" s="34"/>
      <c r="N68" s="34"/>
    </row>
    <row r="69" spans="1:14" x14ac:dyDescent="0.15">
      <c r="A69">
        <v>68</v>
      </c>
      <c r="B69" s="34" t="s">
        <v>216</v>
      </c>
      <c r="C69" s="34">
        <v>33</v>
      </c>
      <c r="D69" s="34">
        <v>33</v>
      </c>
      <c r="E69" s="34">
        <v>33</v>
      </c>
      <c r="F69" s="34">
        <v>19</v>
      </c>
      <c r="G69" s="34">
        <v>14</v>
      </c>
      <c r="H69" s="34">
        <v>8</v>
      </c>
      <c r="I69" s="34">
        <v>8</v>
      </c>
      <c r="J69" s="34">
        <v>8</v>
      </c>
      <c r="K69" s="34">
        <f t="shared" si="3"/>
        <v>6957.6</v>
      </c>
      <c r="L69" s="34">
        <f t="shared" si="2"/>
        <v>5566.0800000000008</v>
      </c>
      <c r="M69" s="34"/>
      <c r="N69" s="34"/>
    </row>
    <row r="70" spans="1:14" x14ac:dyDescent="0.15">
      <c r="A70">
        <v>69</v>
      </c>
      <c r="B70" s="34" t="s">
        <v>217</v>
      </c>
      <c r="C70" s="34">
        <v>37</v>
      </c>
      <c r="D70" s="34">
        <v>37</v>
      </c>
      <c r="E70" s="34">
        <v>37</v>
      </c>
      <c r="F70" s="34">
        <v>17</v>
      </c>
      <c r="G70" s="34">
        <v>20</v>
      </c>
      <c r="H70" s="34">
        <v>0</v>
      </c>
      <c r="I70" s="34">
        <v>0</v>
      </c>
      <c r="J70" s="34">
        <v>0</v>
      </c>
      <c r="K70" s="34">
        <f t="shared" si="3"/>
        <v>6689.6</v>
      </c>
      <c r="L70" s="34">
        <f t="shared" si="2"/>
        <v>5351.68</v>
      </c>
      <c r="M70" s="34"/>
      <c r="N70" s="34"/>
    </row>
    <row r="71" spans="1:14" x14ac:dyDescent="0.15">
      <c r="A71">
        <v>70</v>
      </c>
      <c r="B71" s="34" t="s">
        <v>218</v>
      </c>
      <c r="C71" s="34">
        <v>35</v>
      </c>
      <c r="D71" s="34">
        <v>35</v>
      </c>
      <c r="E71" s="34">
        <v>35</v>
      </c>
      <c r="F71" s="34">
        <v>16</v>
      </c>
      <c r="G71" s="34">
        <v>19</v>
      </c>
      <c r="H71" s="34">
        <v>4</v>
      </c>
      <c r="I71" s="34">
        <v>4</v>
      </c>
      <c r="J71" s="34">
        <v>4</v>
      </c>
      <c r="K71" s="34">
        <f t="shared" si="3"/>
        <v>6823.6</v>
      </c>
      <c r="L71" s="34">
        <f t="shared" si="2"/>
        <v>5458.880000000001</v>
      </c>
      <c r="M71" s="34"/>
      <c r="N71" s="34"/>
    </row>
    <row r="72" spans="1:14" x14ac:dyDescent="0.15">
      <c r="A72">
        <v>71</v>
      </c>
      <c r="B72" s="34" t="s">
        <v>219</v>
      </c>
      <c r="C72" s="34">
        <v>29</v>
      </c>
      <c r="D72" s="34">
        <v>29</v>
      </c>
      <c r="E72" s="34">
        <v>29</v>
      </c>
      <c r="F72" s="34">
        <v>10</v>
      </c>
      <c r="G72" s="34">
        <v>19</v>
      </c>
      <c r="H72" s="34">
        <v>4</v>
      </c>
      <c r="I72" s="34">
        <v>4</v>
      </c>
      <c r="J72" s="34">
        <v>4</v>
      </c>
      <c r="K72" s="34">
        <f t="shared" si="3"/>
        <v>5738.8000000000011</v>
      </c>
      <c r="L72" s="34">
        <f t="shared" si="2"/>
        <v>4591.0400000000009</v>
      </c>
      <c r="M72" s="34"/>
      <c r="N72" s="34"/>
    </row>
    <row r="73" spans="1:14" x14ac:dyDescent="0.15">
      <c r="A73">
        <v>72</v>
      </c>
      <c r="B73" s="34" t="s">
        <v>220</v>
      </c>
      <c r="C73" s="34">
        <v>35</v>
      </c>
      <c r="D73" s="34">
        <v>35</v>
      </c>
      <c r="E73" s="34">
        <v>35</v>
      </c>
      <c r="F73" s="34">
        <v>16</v>
      </c>
      <c r="G73" s="34">
        <v>19</v>
      </c>
      <c r="H73" s="34">
        <v>0</v>
      </c>
      <c r="I73" s="34">
        <v>0</v>
      </c>
      <c r="J73" s="34">
        <v>0</v>
      </c>
      <c r="K73" s="34">
        <f t="shared" si="3"/>
        <v>6328</v>
      </c>
      <c r="L73" s="34">
        <f t="shared" si="2"/>
        <v>5062.4000000000005</v>
      </c>
      <c r="M73" s="34"/>
      <c r="N73" s="34"/>
    </row>
    <row r="74" spans="1:14" x14ac:dyDescent="0.15">
      <c r="A74">
        <v>73</v>
      </c>
      <c r="B74" s="34" t="s">
        <v>221</v>
      </c>
      <c r="C74" s="34">
        <v>21</v>
      </c>
      <c r="D74" s="34">
        <v>21</v>
      </c>
      <c r="E74" s="34">
        <v>21</v>
      </c>
      <c r="F74" s="34">
        <v>3</v>
      </c>
      <c r="G74" s="34">
        <v>18</v>
      </c>
      <c r="H74" s="34">
        <v>7</v>
      </c>
      <c r="I74" s="34">
        <v>7</v>
      </c>
      <c r="J74" s="34">
        <v>7</v>
      </c>
      <c r="K74" s="34">
        <f t="shared" si="3"/>
        <v>4664.0999999999995</v>
      </c>
      <c r="L74" s="34">
        <f t="shared" si="2"/>
        <v>3731.2799999999997</v>
      </c>
      <c r="M74" s="34"/>
      <c r="N74" s="34"/>
    </row>
    <row r="75" spans="1:14" x14ac:dyDescent="0.15">
      <c r="A75">
        <v>74</v>
      </c>
      <c r="B75" s="34" t="s">
        <v>222</v>
      </c>
      <c r="C75" s="34">
        <v>36</v>
      </c>
      <c r="D75" s="34">
        <v>36</v>
      </c>
      <c r="E75" s="34">
        <v>36</v>
      </c>
      <c r="F75" s="34">
        <v>14</v>
      </c>
      <c r="G75" s="34">
        <v>22</v>
      </c>
      <c r="H75" s="34">
        <v>3</v>
      </c>
      <c r="I75" s="34">
        <v>3</v>
      </c>
      <c r="J75" s="34">
        <v>3</v>
      </c>
      <c r="K75" s="34">
        <f t="shared" ref="K75:K78" si="4">$C$5*C75+$D$5*D75+$E$5*D75+$F$5*F75+$G$5*G75+$H$5*H75+$I$5*I75+$J$5*J75</f>
        <v>6880.5</v>
      </c>
      <c r="L75" s="34">
        <f t="shared" ref="L75:L78" si="5">K75*0.8</f>
        <v>5504.4000000000005</v>
      </c>
      <c r="M75" s="34"/>
      <c r="N75" s="34"/>
    </row>
    <row r="76" spans="1:14" x14ac:dyDescent="0.15">
      <c r="A76">
        <v>75</v>
      </c>
      <c r="B76" s="34" t="s">
        <v>223</v>
      </c>
      <c r="C76" s="34">
        <v>36</v>
      </c>
      <c r="D76" s="34">
        <v>36</v>
      </c>
      <c r="E76" s="34">
        <v>36</v>
      </c>
      <c r="F76" s="34">
        <v>16</v>
      </c>
      <c r="G76" s="34">
        <v>20</v>
      </c>
      <c r="H76" s="34">
        <v>3</v>
      </c>
      <c r="I76" s="34">
        <v>3</v>
      </c>
      <c r="J76" s="34">
        <v>3</v>
      </c>
      <c r="K76" s="34">
        <f t="shared" si="4"/>
        <v>6880.4999999999991</v>
      </c>
      <c r="L76" s="34">
        <f t="shared" si="5"/>
        <v>5504.4</v>
      </c>
      <c r="M76" s="34"/>
      <c r="N76" s="34"/>
    </row>
    <row r="77" spans="1:14" x14ac:dyDescent="0.15">
      <c r="A77">
        <v>76</v>
      </c>
      <c r="B77" s="34" t="s">
        <v>224</v>
      </c>
      <c r="C77" s="34">
        <v>40</v>
      </c>
      <c r="D77" s="34">
        <v>40</v>
      </c>
      <c r="E77" s="34">
        <v>40</v>
      </c>
      <c r="F77" s="34">
        <v>21</v>
      </c>
      <c r="G77" s="34">
        <v>19</v>
      </c>
      <c r="H77" s="34">
        <v>2</v>
      </c>
      <c r="I77" s="34">
        <v>2</v>
      </c>
      <c r="J77" s="34">
        <v>2</v>
      </c>
      <c r="K77" s="34">
        <f t="shared" si="4"/>
        <v>7479.8</v>
      </c>
      <c r="L77" s="34">
        <f t="shared" si="5"/>
        <v>5983.84</v>
      </c>
      <c r="M77" s="34"/>
      <c r="N77" s="34"/>
    </row>
    <row r="78" spans="1:14" x14ac:dyDescent="0.15">
      <c r="A78">
        <v>77</v>
      </c>
      <c r="B78" s="34" t="s">
        <v>225</v>
      </c>
      <c r="C78" s="34">
        <v>36</v>
      </c>
      <c r="D78" s="34">
        <v>36</v>
      </c>
      <c r="E78" s="34">
        <v>36</v>
      </c>
      <c r="F78" s="34">
        <v>24</v>
      </c>
      <c r="G78" s="34">
        <v>12</v>
      </c>
      <c r="H78" s="34">
        <v>1</v>
      </c>
      <c r="I78" s="34">
        <v>1</v>
      </c>
      <c r="J78" s="34">
        <v>1</v>
      </c>
      <c r="K78" s="34">
        <f t="shared" si="4"/>
        <v>6632.7</v>
      </c>
      <c r="L78" s="34">
        <f t="shared" si="5"/>
        <v>5306.16</v>
      </c>
      <c r="M78" s="34"/>
      <c r="N78" s="34"/>
    </row>
    <row r="79" spans="1:14" x14ac:dyDescent="0.15">
      <c r="B79" s="42" t="s">
        <v>236</v>
      </c>
      <c r="C79">
        <f t="shared" ref="C79:J79" si="6">SUM(C6:C78)</f>
        <v>2192</v>
      </c>
      <c r="D79">
        <f t="shared" si="6"/>
        <v>2192</v>
      </c>
      <c r="E79">
        <f t="shared" si="6"/>
        <v>2192</v>
      </c>
      <c r="F79">
        <f t="shared" si="6"/>
        <v>1247</v>
      </c>
      <c r="G79">
        <f t="shared" si="6"/>
        <v>945</v>
      </c>
      <c r="H79">
        <f t="shared" si="6"/>
        <v>185</v>
      </c>
      <c r="I79">
        <f t="shared" si="6"/>
        <v>185</v>
      </c>
      <c r="J79">
        <f t="shared" si="6"/>
        <v>185</v>
      </c>
    </row>
  </sheetData>
  <mergeCells count="6">
    <mergeCell ref="B1:N2"/>
    <mergeCell ref="B3:B5"/>
    <mergeCell ref="K3:K5"/>
    <mergeCell ref="L3:L5"/>
    <mergeCell ref="M3:M5"/>
    <mergeCell ref="N3:N5"/>
  </mergeCells>
  <phoneticPr fontId="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75"/>
  <sheetViews>
    <sheetView workbookViewId="0">
      <selection activeCell="D13" sqref="D13"/>
    </sheetView>
  </sheetViews>
  <sheetFormatPr defaultColWidth="9" defaultRowHeight="14.25" x14ac:dyDescent="0.15"/>
  <cols>
    <col min="1" max="1" width="9" style="1"/>
    <col min="2" max="2" width="3.25" style="1" bestFit="1" customWidth="1"/>
    <col min="3" max="3" width="12.5" style="1" customWidth="1"/>
    <col min="4" max="4" width="10.125" style="1" customWidth="1"/>
    <col min="5" max="16382" width="9" style="1"/>
  </cols>
  <sheetData>
    <row r="1" spans="1:7" s="1" customFormat="1" x14ac:dyDescent="0.15">
      <c r="A1" s="72" t="s">
        <v>324</v>
      </c>
      <c r="B1" s="72"/>
      <c r="C1" s="72"/>
      <c r="D1" s="72"/>
      <c r="E1" s="72"/>
      <c r="F1" s="72"/>
      <c r="G1" s="72"/>
    </row>
    <row r="2" spans="1:7" s="1" customFormat="1" x14ac:dyDescent="0.15">
      <c r="A2" s="72"/>
      <c r="B2" s="72"/>
      <c r="C2" s="72"/>
      <c r="D2" s="72"/>
      <c r="E2" s="72"/>
      <c r="F2" s="72"/>
      <c r="G2" s="72"/>
    </row>
    <row r="3" spans="1:7" s="1" customFormat="1" ht="27.75" customHeight="1" x14ac:dyDescent="0.15">
      <c r="A3" s="73" t="s">
        <v>0</v>
      </c>
      <c r="B3" s="52"/>
      <c r="C3" s="52" t="s">
        <v>318</v>
      </c>
      <c r="D3" s="73" t="s">
        <v>1</v>
      </c>
      <c r="E3" s="73" t="s">
        <v>2</v>
      </c>
      <c r="F3" s="73" t="s">
        <v>3</v>
      </c>
      <c r="G3" s="73" t="s">
        <v>4</v>
      </c>
    </row>
    <row r="4" spans="1:7" s="2" customFormat="1" ht="33.75" customHeight="1" x14ac:dyDescent="0.15">
      <c r="A4" s="74"/>
      <c r="B4" s="71"/>
      <c r="C4" s="71" t="s">
        <v>319</v>
      </c>
      <c r="D4" s="74"/>
      <c r="E4" s="74"/>
      <c r="F4" s="74"/>
      <c r="G4" s="74"/>
    </row>
    <row r="5" spans="1:7" s="2" customFormat="1" ht="21.95" customHeight="1" x14ac:dyDescent="0.15">
      <c r="A5" s="74"/>
      <c r="B5" s="52">
        <v>0</v>
      </c>
      <c r="C5" s="52">
        <v>79</v>
      </c>
      <c r="D5" s="75"/>
      <c r="E5" s="75"/>
      <c r="F5" s="75"/>
      <c r="G5" s="75"/>
    </row>
    <row r="6" spans="1:7" s="10" customFormat="1" ht="23.25" customHeight="1" x14ac:dyDescent="0.15">
      <c r="A6" s="64" t="s">
        <v>314</v>
      </c>
      <c r="B6" s="52">
        <v>0</v>
      </c>
      <c r="C6" s="21">
        <v>14</v>
      </c>
      <c r="D6" s="21">
        <f>$B$5*B6+$C$5*C6</f>
        <v>1106</v>
      </c>
      <c r="E6" s="21">
        <f>D6*0.8</f>
        <v>884.80000000000007</v>
      </c>
      <c r="F6" s="21"/>
      <c r="G6" s="21"/>
    </row>
    <row r="7" spans="1:7" s="10" customFormat="1" ht="23.25" customHeight="1" x14ac:dyDescent="0.15">
      <c r="A7" s="64" t="s">
        <v>315</v>
      </c>
      <c r="B7" s="52">
        <v>0</v>
      </c>
      <c r="C7" s="21">
        <v>16</v>
      </c>
      <c r="D7" s="21">
        <f t="shared" ref="D7:D9" si="0">$B$5*B7+$C$5*C7</f>
        <v>1264</v>
      </c>
      <c r="E7" s="21">
        <f t="shared" ref="E7:E9" si="1">D7*0.8</f>
        <v>1011.2</v>
      </c>
      <c r="F7" s="21"/>
      <c r="G7" s="21"/>
    </row>
    <row r="8" spans="1:7" s="10" customFormat="1" ht="23.25" customHeight="1" x14ac:dyDescent="0.15">
      <c r="A8" s="64" t="s">
        <v>316</v>
      </c>
      <c r="B8" s="52">
        <v>0</v>
      </c>
      <c r="C8" s="21">
        <v>7</v>
      </c>
      <c r="D8" s="21">
        <f t="shared" si="0"/>
        <v>553</v>
      </c>
      <c r="E8" s="21">
        <f t="shared" si="1"/>
        <v>442.40000000000003</v>
      </c>
      <c r="F8" s="21"/>
      <c r="G8" s="21"/>
    </row>
    <row r="9" spans="1:7" s="10" customFormat="1" ht="23.25" customHeight="1" x14ac:dyDescent="0.15">
      <c r="A9" s="64" t="s">
        <v>317</v>
      </c>
      <c r="B9" s="52">
        <v>0</v>
      </c>
      <c r="C9" s="21">
        <v>17</v>
      </c>
      <c r="D9" s="21">
        <f t="shared" si="0"/>
        <v>1343</v>
      </c>
      <c r="E9" s="21">
        <f t="shared" si="1"/>
        <v>1074.4000000000001</v>
      </c>
      <c r="F9" s="21"/>
      <c r="G9" s="21"/>
    </row>
    <row r="10" spans="1:7" s="10" customFormat="1" ht="23.25" customHeight="1" x14ac:dyDescent="0.15">
      <c r="A10" s="64" t="s">
        <v>5</v>
      </c>
      <c r="B10" s="21">
        <f>SUM(B6:B9)</f>
        <v>0</v>
      </c>
      <c r="C10" s="21">
        <f t="shared" ref="C10" si="2">SUM(C6:C9)</f>
        <v>54</v>
      </c>
      <c r="D10" s="21">
        <f>SUM(D6:D9)</f>
        <v>4266</v>
      </c>
      <c r="E10" s="21">
        <f>SUM(E6:E9)</f>
        <v>3412.8</v>
      </c>
      <c r="F10" s="21"/>
      <c r="G10" s="21"/>
    </row>
    <row r="11" spans="1:7" ht="20.100000000000001" customHeight="1" x14ac:dyDescent="0.15"/>
    <row r="12" spans="1:7" ht="20.100000000000001" customHeight="1" x14ac:dyDescent="0.15"/>
    <row r="13" spans="1:7" ht="20.100000000000001" customHeight="1" x14ac:dyDescent="0.15"/>
    <row r="14" spans="1:7" ht="20.100000000000001" customHeight="1" x14ac:dyDescent="0.15"/>
    <row r="15" spans="1:7" ht="20.100000000000001" customHeight="1" x14ac:dyDescent="0.15"/>
    <row r="16" spans="1:7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</sheetData>
  <mergeCells count="6">
    <mergeCell ref="A1:G2"/>
    <mergeCell ref="A3:A5"/>
    <mergeCell ref="D3:D5"/>
    <mergeCell ref="E3:E5"/>
    <mergeCell ref="F3:F5"/>
    <mergeCell ref="G3:G5"/>
  </mergeCells>
  <phoneticPr fontId="9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79"/>
  <sheetViews>
    <sheetView tabSelected="1" workbookViewId="0">
      <pane xSplit="1" ySplit="5" topLeftCell="B11" activePane="bottomRight" state="frozen"/>
      <selection pane="topRight" activeCell="B1" sqref="B1"/>
      <selection pane="bottomLeft" activeCell="A6" sqref="A6"/>
      <selection pane="bottomRight" activeCell="A17" sqref="A17:XFD17"/>
    </sheetView>
  </sheetViews>
  <sheetFormatPr defaultRowHeight="13.5" x14ac:dyDescent="0.15"/>
  <cols>
    <col min="1" max="1" width="12.5" bestFit="1" customWidth="1"/>
    <col min="12" max="12" width="11.875" customWidth="1"/>
    <col min="14" max="14" width="16.5" customWidth="1"/>
  </cols>
  <sheetData>
    <row r="1" spans="1:14" x14ac:dyDescent="0.15">
      <c r="A1" s="80" t="s">
        <v>324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24" x14ac:dyDescent="0.15">
      <c r="A3" s="84" t="s">
        <v>0</v>
      </c>
      <c r="B3" s="40" t="s">
        <v>144</v>
      </c>
      <c r="C3" s="40" t="s">
        <v>144</v>
      </c>
      <c r="D3" s="40" t="s">
        <v>226</v>
      </c>
      <c r="E3" s="40" t="s">
        <v>227</v>
      </c>
      <c r="F3" s="40" t="s">
        <v>228</v>
      </c>
      <c r="G3" s="40" t="s">
        <v>228</v>
      </c>
      <c r="H3" s="40" t="s">
        <v>228</v>
      </c>
      <c r="I3" s="40" t="s">
        <v>282</v>
      </c>
      <c r="J3" s="40" t="s">
        <v>282</v>
      </c>
      <c r="K3" s="84" t="s">
        <v>1</v>
      </c>
      <c r="L3" s="84" t="s">
        <v>2</v>
      </c>
      <c r="M3" s="86" t="s">
        <v>3</v>
      </c>
      <c r="N3" s="86" t="s">
        <v>4</v>
      </c>
    </row>
    <row r="4" spans="1:14" ht="72" x14ac:dyDescent="0.15">
      <c r="A4" s="84"/>
      <c r="B4" s="40" t="s">
        <v>283</v>
      </c>
      <c r="C4" s="40" t="s">
        <v>284</v>
      </c>
      <c r="D4" s="40" t="s">
        <v>285</v>
      </c>
      <c r="E4" s="40" t="s">
        <v>286</v>
      </c>
      <c r="F4" s="40" t="s">
        <v>287</v>
      </c>
      <c r="G4" s="40" t="s">
        <v>288</v>
      </c>
      <c r="H4" s="40" t="s">
        <v>289</v>
      </c>
      <c r="I4" s="40" t="s">
        <v>290</v>
      </c>
      <c r="J4" s="40" t="s">
        <v>291</v>
      </c>
      <c r="K4" s="84"/>
      <c r="L4" s="84"/>
      <c r="M4" s="86"/>
      <c r="N4" s="86"/>
    </row>
    <row r="5" spans="1:14" x14ac:dyDescent="0.15">
      <c r="A5" s="85"/>
      <c r="B5" s="40">
        <v>66</v>
      </c>
      <c r="C5" s="40">
        <v>40</v>
      </c>
      <c r="D5" s="40">
        <v>53</v>
      </c>
      <c r="E5" s="40">
        <v>52</v>
      </c>
      <c r="F5" s="40">
        <v>55</v>
      </c>
      <c r="G5" s="40">
        <v>28</v>
      </c>
      <c r="H5" s="40">
        <v>42</v>
      </c>
      <c r="I5" s="40">
        <v>35</v>
      </c>
      <c r="J5" s="40">
        <v>36</v>
      </c>
      <c r="K5" s="84"/>
      <c r="L5" s="84"/>
      <c r="M5" s="86"/>
      <c r="N5" s="86"/>
    </row>
    <row r="6" spans="1:14" x14ac:dyDescent="0.15">
      <c r="A6" s="34" t="s">
        <v>153</v>
      </c>
      <c r="B6" s="34">
        <v>26</v>
      </c>
      <c r="C6" s="34">
        <v>26</v>
      </c>
      <c r="D6" s="34">
        <v>13</v>
      </c>
      <c r="E6" s="34">
        <v>13</v>
      </c>
      <c r="F6" s="34">
        <v>5</v>
      </c>
      <c r="G6" s="34">
        <v>5</v>
      </c>
      <c r="H6" s="34">
        <v>5</v>
      </c>
      <c r="I6" s="34">
        <v>1</v>
      </c>
      <c r="J6" s="34">
        <v>1</v>
      </c>
      <c r="K6" s="34">
        <f>$B$5*B6+$C$5*C6+$D$5*D6+$E$5*E6+$F$5*F6+$G$5*G6+$H$5*H6+$I$5*I6+$J$5*I6</f>
        <v>4817</v>
      </c>
      <c r="L6" s="34">
        <f t="shared" ref="L6:L66" si="0">K6*0.8</f>
        <v>3853.6000000000004</v>
      </c>
      <c r="M6" s="34"/>
      <c r="N6" s="34"/>
    </row>
    <row r="7" spans="1:14" x14ac:dyDescent="0.15">
      <c r="A7" s="34" t="s">
        <v>154</v>
      </c>
      <c r="B7" s="34">
        <v>42</v>
      </c>
      <c r="C7" s="34">
        <v>42</v>
      </c>
      <c r="D7" s="34">
        <v>32</v>
      </c>
      <c r="E7" s="34">
        <v>10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ref="K7:K70" si="1">$B$5*B7+$C$5*C7+$D$5*D7+$E$5*E7+$F$5*F7+$G$5*G7+$H$5*H7+$I$5*I7+$J$5*I7</f>
        <v>6668</v>
      </c>
      <c r="L7" s="34">
        <f t="shared" ref="L7:L70" si="2">K7*0.8</f>
        <v>5334.4000000000005</v>
      </c>
      <c r="M7" s="34"/>
      <c r="N7" s="34"/>
    </row>
    <row r="8" spans="1:14" x14ac:dyDescent="0.15">
      <c r="A8" s="34" t="s">
        <v>155</v>
      </c>
      <c r="B8" s="34">
        <v>37</v>
      </c>
      <c r="C8" s="34">
        <v>37</v>
      </c>
      <c r="D8" s="34">
        <v>30</v>
      </c>
      <c r="E8" s="34">
        <v>7</v>
      </c>
      <c r="F8" s="34">
        <v>0</v>
      </c>
      <c r="G8" s="34">
        <v>0</v>
      </c>
      <c r="H8" s="34">
        <v>0</v>
      </c>
      <c r="I8" s="34">
        <v>2</v>
      </c>
      <c r="J8" s="34">
        <v>2</v>
      </c>
      <c r="K8" s="34">
        <f t="shared" si="1"/>
        <v>6018</v>
      </c>
      <c r="L8" s="34">
        <f t="shared" si="2"/>
        <v>4814.4000000000005</v>
      </c>
      <c r="M8" s="34"/>
      <c r="N8" s="34"/>
    </row>
    <row r="9" spans="1:14" x14ac:dyDescent="0.15">
      <c r="A9" s="34" t="s">
        <v>156</v>
      </c>
      <c r="B9" s="34">
        <v>37</v>
      </c>
      <c r="C9" s="34">
        <v>37</v>
      </c>
      <c r="D9" s="34">
        <v>27</v>
      </c>
      <c r="E9" s="34">
        <v>10</v>
      </c>
      <c r="F9" s="34">
        <v>0</v>
      </c>
      <c r="G9" s="34">
        <v>0</v>
      </c>
      <c r="H9" s="34">
        <v>0</v>
      </c>
      <c r="I9" s="34">
        <v>3</v>
      </c>
      <c r="J9" s="34">
        <v>3</v>
      </c>
      <c r="K9" s="34">
        <f t="shared" si="1"/>
        <v>6086</v>
      </c>
      <c r="L9" s="34">
        <f t="shared" si="2"/>
        <v>4868.8</v>
      </c>
      <c r="M9" s="34"/>
      <c r="N9" s="34"/>
    </row>
    <row r="10" spans="1:14" x14ac:dyDescent="0.15">
      <c r="A10" s="34" t="s">
        <v>157</v>
      </c>
      <c r="B10" s="34">
        <v>39</v>
      </c>
      <c r="C10" s="34">
        <v>39</v>
      </c>
      <c r="D10" s="34">
        <v>30</v>
      </c>
      <c r="E10" s="34">
        <v>9</v>
      </c>
      <c r="F10" s="34">
        <v>1</v>
      </c>
      <c r="G10" s="34">
        <v>1</v>
      </c>
      <c r="H10" s="34">
        <v>1</v>
      </c>
      <c r="I10" s="34">
        <v>0</v>
      </c>
      <c r="J10" s="34">
        <v>0</v>
      </c>
      <c r="K10" s="34">
        <f t="shared" si="1"/>
        <v>6317</v>
      </c>
      <c r="L10" s="34">
        <f t="shared" si="2"/>
        <v>5053.6000000000004</v>
      </c>
      <c r="M10" s="34"/>
      <c r="N10" s="34"/>
    </row>
    <row r="11" spans="1:14" x14ac:dyDescent="0.15">
      <c r="A11" s="34" t="s">
        <v>158</v>
      </c>
      <c r="B11" s="34">
        <v>15</v>
      </c>
      <c r="C11" s="34">
        <v>15</v>
      </c>
      <c r="D11" s="34">
        <v>2</v>
      </c>
      <c r="E11" s="34">
        <v>13</v>
      </c>
      <c r="F11" s="34">
        <v>3</v>
      </c>
      <c r="G11" s="34">
        <v>3</v>
      </c>
      <c r="H11" s="34">
        <v>3</v>
      </c>
      <c r="I11" s="34">
        <v>6</v>
      </c>
      <c r="J11" s="34">
        <v>6</v>
      </c>
      <c r="K11" s="34">
        <f t="shared" si="1"/>
        <v>3173</v>
      </c>
      <c r="L11" s="34">
        <f t="shared" si="2"/>
        <v>2538.4</v>
      </c>
      <c r="M11" s="34"/>
      <c r="N11" s="34"/>
    </row>
    <row r="12" spans="1:14" x14ac:dyDescent="0.15">
      <c r="A12" s="34" t="s">
        <v>159</v>
      </c>
      <c r="B12" s="34">
        <v>16</v>
      </c>
      <c r="C12" s="34">
        <v>16</v>
      </c>
      <c r="D12" s="34">
        <v>4</v>
      </c>
      <c r="E12" s="34">
        <v>12</v>
      </c>
      <c r="F12" s="34">
        <v>6</v>
      </c>
      <c r="G12" s="34">
        <v>6</v>
      </c>
      <c r="H12" s="34">
        <v>6</v>
      </c>
      <c r="I12" s="34">
        <v>2</v>
      </c>
      <c r="J12" s="34">
        <v>2</v>
      </c>
      <c r="K12" s="34">
        <f t="shared" si="1"/>
        <v>3424</v>
      </c>
      <c r="L12" s="34">
        <f t="shared" si="2"/>
        <v>2739.2000000000003</v>
      </c>
      <c r="M12" s="34"/>
      <c r="N12" s="34"/>
    </row>
    <row r="13" spans="1:14" x14ac:dyDescent="0.15">
      <c r="A13" s="34" t="s">
        <v>160</v>
      </c>
      <c r="B13" s="34">
        <v>27</v>
      </c>
      <c r="C13" s="34">
        <v>26</v>
      </c>
      <c r="D13" s="34">
        <v>11</v>
      </c>
      <c r="E13" s="34">
        <v>16</v>
      </c>
      <c r="F13" s="34">
        <v>3</v>
      </c>
      <c r="G13" s="34">
        <v>3</v>
      </c>
      <c r="H13" s="34">
        <v>3</v>
      </c>
      <c r="I13" s="34">
        <v>4</v>
      </c>
      <c r="J13" s="34">
        <v>4</v>
      </c>
      <c r="K13" s="34">
        <f t="shared" si="1"/>
        <v>4896</v>
      </c>
      <c r="L13" s="34">
        <f t="shared" si="2"/>
        <v>3916.8</v>
      </c>
      <c r="M13" s="34"/>
      <c r="N13" s="34"/>
    </row>
    <row r="14" spans="1:14" x14ac:dyDescent="0.15">
      <c r="A14" s="34" t="s">
        <v>161</v>
      </c>
      <c r="B14" s="34">
        <v>32</v>
      </c>
      <c r="C14" s="34">
        <v>32</v>
      </c>
      <c r="D14" s="34">
        <v>21</v>
      </c>
      <c r="E14" s="34">
        <v>11</v>
      </c>
      <c r="F14" s="34">
        <v>2</v>
      </c>
      <c r="G14" s="34">
        <v>2</v>
      </c>
      <c r="H14" s="34">
        <v>2</v>
      </c>
      <c r="I14" s="34">
        <v>2</v>
      </c>
      <c r="J14" s="34">
        <v>2</v>
      </c>
      <c r="K14" s="34">
        <f t="shared" si="1"/>
        <v>5469</v>
      </c>
      <c r="L14" s="34">
        <f t="shared" si="2"/>
        <v>4375.2</v>
      </c>
      <c r="M14" s="34"/>
      <c r="N14" s="34"/>
    </row>
    <row r="15" spans="1:14" x14ac:dyDescent="0.15">
      <c r="A15" s="34" t="s">
        <v>162</v>
      </c>
      <c r="B15" s="34">
        <v>33</v>
      </c>
      <c r="C15" s="34">
        <v>33</v>
      </c>
      <c r="D15" s="34">
        <v>29</v>
      </c>
      <c r="E15" s="34">
        <v>4</v>
      </c>
      <c r="F15" s="34">
        <v>1</v>
      </c>
      <c r="G15" s="34">
        <v>1</v>
      </c>
      <c r="H15" s="34">
        <v>1</v>
      </c>
      <c r="I15" s="34">
        <v>1</v>
      </c>
      <c r="J15" s="34">
        <v>1</v>
      </c>
      <c r="K15" s="34">
        <f t="shared" si="1"/>
        <v>5439</v>
      </c>
      <c r="L15" s="34">
        <f t="shared" si="2"/>
        <v>4351.2</v>
      </c>
      <c r="M15" s="34"/>
      <c r="N15" s="34"/>
    </row>
    <row r="16" spans="1:14" x14ac:dyDescent="0.15">
      <c r="A16" s="34" t="s">
        <v>163</v>
      </c>
      <c r="B16" s="34">
        <v>29</v>
      </c>
      <c r="C16" s="34">
        <v>29</v>
      </c>
      <c r="D16" s="34">
        <v>18</v>
      </c>
      <c r="E16" s="34">
        <v>10</v>
      </c>
      <c r="F16" s="34">
        <v>3</v>
      </c>
      <c r="G16" s="34">
        <v>3</v>
      </c>
      <c r="H16" s="34">
        <v>3</v>
      </c>
      <c r="I16" s="34">
        <v>2</v>
      </c>
      <c r="J16" s="34">
        <v>2</v>
      </c>
      <c r="K16" s="34">
        <f t="shared" si="1"/>
        <v>5065</v>
      </c>
      <c r="L16" s="34">
        <f t="shared" si="2"/>
        <v>4052</v>
      </c>
      <c r="M16" s="34"/>
      <c r="N16" s="34"/>
    </row>
    <row r="17" spans="1:14" x14ac:dyDescent="0.15">
      <c r="A17" s="34" t="s">
        <v>164</v>
      </c>
      <c r="B17" s="34">
        <v>31</v>
      </c>
      <c r="C17" s="34">
        <v>31</v>
      </c>
      <c r="D17" s="34">
        <v>15</v>
      </c>
      <c r="E17" s="34">
        <v>16</v>
      </c>
      <c r="F17" s="34">
        <v>3</v>
      </c>
      <c r="G17" s="34">
        <v>3</v>
      </c>
      <c r="H17" s="34">
        <v>3</v>
      </c>
      <c r="I17" s="34">
        <v>3</v>
      </c>
      <c r="J17" s="34">
        <v>3</v>
      </c>
      <c r="K17" s="34">
        <f t="shared" si="1"/>
        <v>5501</v>
      </c>
      <c r="L17" s="34">
        <f t="shared" si="2"/>
        <v>4400.8</v>
      </c>
      <c r="M17" s="34"/>
      <c r="N17" s="34"/>
    </row>
    <row r="18" spans="1:14" x14ac:dyDescent="0.15">
      <c r="A18" s="34" t="s">
        <v>165</v>
      </c>
      <c r="B18" s="34">
        <v>30</v>
      </c>
      <c r="C18" s="34">
        <v>30</v>
      </c>
      <c r="D18" s="34">
        <v>11</v>
      </c>
      <c r="E18" s="34">
        <v>17</v>
      </c>
      <c r="F18" s="34">
        <v>3</v>
      </c>
      <c r="G18" s="34">
        <v>3</v>
      </c>
      <c r="H18" s="34">
        <v>3</v>
      </c>
      <c r="I18" s="34">
        <v>1</v>
      </c>
      <c r="J18" s="34">
        <v>1</v>
      </c>
      <c r="K18" s="34">
        <f t="shared" si="1"/>
        <v>5093</v>
      </c>
      <c r="L18" s="34">
        <f t="shared" si="2"/>
        <v>4074.4</v>
      </c>
      <c r="M18" s="34"/>
      <c r="N18" s="34"/>
    </row>
    <row r="19" spans="1:14" x14ac:dyDescent="0.15">
      <c r="A19" s="34" t="s">
        <v>166</v>
      </c>
      <c r="B19" s="34">
        <v>41</v>
      </c>
      <c r="C19" s="34">
        <v>41</v>
      </c>
      <c r="D19" s="34">
        <v>21</v>
      </c>
      <c r="E19" s="34">
        <v>20</v>
      </c>
      <c r="F19" s="34">
        <v>3</v>
      </c>
      <c r="G19" s="34">
        <v>3</v>
      </c>
      <c r="H19" s="34">
        <v>3</v>
      </c>
      <c r="I19" s="34">
        <v>0</v>
      </c>
      <c r="J19" s="34">
        <v>0</v>
      </c>
      <c r="K19" s="34">
        <f t="shared" si="1"/>
        <v>6874</v>
      </c>
      <c r="L19" s="34">
        <f t="shared" si="2"/>
        <v>5499.2000000000007</v>
      </c>
      <c r="M19" s="34"/>
      <c r="N19" s="34"/>
    </row>
    <row r="20" spans="1:14" x14ac:dyDescent="0.15">
      <c r="A20" s="34" t="s">
        <v>167</v>
      </c>
      <c r="B20" s="34">
        <v>37</v>
      </c>
      <c r="C20" s="34">
        <v>37</v>
      </c>
      <c r="D20" s="34">
        <v>20</v>
      </c>
      <c r="E20" s="34">
        <v>17</v>
      </c>
      <c r="F20" s="34">
        <v>2</v>
      </c>
      <c r="G20" s="34">
        <v>2</v>
      </c>
      <c r="H20" s="34">
        <v>2</v>
      </c>
      <c r="I20" s="34">
        <v>1</v>
      </c>
      <c r="J20" s="34">
        <v>1</v>
      </c>
      <c r="K20" s="34">
        <f t="shared" si="1"/>
        <v>6187</v>
      </c>
      <c r="L20" s="34">
        <f t="shared" si="2"/>
        <v>4949.6000000000004</v>
      </c>
      <c r="M20" s="34"/>
      <c r="N20" s="34"/>
    </row>
    <row r="21" spans="1:14" x14ac:dyDescent="0.15">
      <c r="A21" s="34" t="s">
        <v>168</v>
      </c>
      <c r="B21" s="34">
        <v>15</v>
      </c>
      <c r="C21" s="34">
        <v>15</v>
      </c>
      <c r="D21" s="34">
        <v>4</v>
      </c>
      <c r="E21" s="34">
        <v>11</v>
      </c>
      <c r="F21" s="34">
        <v>5</v>
      </c>
      <c r="G21" s="34">
        <v>5</v>
      </c>
      <c r="H21" s="34">
        <v>5</v>
      </c>
      <c r="I21" s="34">
        <v>4</v>
      </c>
      <c r="J21" s="34">
        <v>4</v>
      </c>
      <c r="K21" s="34">
        <f t="shared" si="1"/>
        <v>3283</v>
      </c>
      <c r="L21" s="34">
        <f t="shared" si="2"/>
        <v>2626.4</v>
      </c>
      <c r="M21" s="34"/>
      <c r="N21" s="34"/>
    </row>
    <row r="22" spans="1:14" x14ac:dyDescent="0.15">
      <c r="A22" s="34" t="s">
        <v>169</v>
      </c>
      <c r="B22" s="34">
        <v>20</v>
      </c>
      <c r="C22" s="34">
        <v>20</v>
      </c>
      <c r="D22" s="34">
        <v>5</v>
      </c>
      <c r="E22" s="34">
        <v>15</v>
      </c>
      <c r="F22" s="34">
        <v>5</v>
      </c>
      <c r="G22" s="34">
        <v>5</v>
      </c>
      <c r="H22" s="34">
        <v>5</v>
      </c>
      <c r="I22" s="34">
        <v>3</v>
      </c>
      <c r="J22" s="34">
        <v>3</v>
      </c>
      <c r="K22" s="34">
        <f t="shared" si="1"/>
        <v>4003</v>
      </c>
      <c r="L22" s="34">
        <f t="shared" si="2"/>
        <v>3202.4</v>
      </c>
      <c r="M22" s="34"/>
      <c r="N22" s="34"/>
    </row>
    <row r="23" spans="1:14" x14ac:dyDescent="0.15">
      <c r="A23" s="34" t="s">
        <v>170</v>
      </c>
      <c r="B23" s="34">
        <v>21</v>
      </c>
      <c r="C23" s="34">
        <v>21</v>
      </c>
      <c r="D23" s="34">
        <v>12</v>
      </c>
      <c r="E23" s="34">
        <v>9</v>
      </c>
      <c r="F23" s="34">
        <v>1</v>
      </c>
      <c r="G23" s="34">
        <v>1</v>
      </c>
      <c r="H23" s="34">
        <v>1</v>
      </c>
      <c r="I23" s="34">
        <v>3</v>
      </c>
      <c r="J23" s="34">
        <v>3</v>
      </c>
      <c r="K23" s="34">
        <f t="shared" si="1"/>
        <v>3668</v>
      </c>
      <c r="L23" s="34">
        <f t="shared" si="2"/>
        <v>2934.4</v>
      </c>
      <c r="M23" s="34"/>
      <c r="N23" s="34"/>
    </row>
    <row r="24" spans="1:14" x14ac:dyDescent="0.15">
      <c r="A24" s="34" t="s">
        <v>171</v>
      </c>
      <c r="B24" s="34">
        <v>23</v>
      </c>
      <c r="C24" s="34">
        <v>23</v>
      </c>
      <c r="D24" s="34">
        <v>17</v>
      </c>
      <c r="E24" s="34">
        <v>6</v>
      </c>
      <c r="F24" s="34">
        <v>1</v>
      </c>
      <c r="G24" s="34">
        <v>1</v>
      </c>
      <c r="H24" s="34">
        <v>1</v>
      </c>
      <c r="I24" s="34">
        <v>2</v>
      </c>
      <c r="J24" s="34">
        <v>2</v>
      </c>
      <c r="K24" s="34">
        <f t="shared" si="1"/>
        <v>3918</v>
      </c>
      <c r="L24" s="34">
        <f t="shared" si="2"/>
        <v>3134.4</v>
      </c>
      <c r="M24" s="34"/>
      <c r="N24" s="34"/>
    </row>
    <row r="25" spans="1:14" x14ac:dyDescent="0.15">
      <c r="A25" s="34" t="s">
        <v>172</v>
      </c>
      <c r="B25" s="34">
        <v>32</v>
      </c>
      <c r="C25" s="34">
        <v>32</v>
      </c>
      <c r="D25" s="34">
        <v>18</v>
      </c>
      <c r="E25" s="34">
        <v>14</v>
      </c>
      <c r="F25" s="34">
        <v>3</v>
      </c>
      <c r="G25" s="34">
        <v>3</v>
      </c>
      <c r="H25" s="34">
        <v>3</v>
      </c>
      <c r="I25" s="34">
        <v>2</v>
      </c>
      <c r="J25" s="34">
        <v>2</v>
      </c>
      <c r="K25" s="34">
        <f t="shared" si="1"/>
        <v>5591</v>
      </c>
      <c r="L25" s="34">
        <f t="shared" si="2"/>
        <v>4472.8</v>
      </c>
      <c r="M25" s="34"/>
      <c r="N25" s="34"/>
    </row>
    <row r="26" spans="1:14" x14ac:dyDescent="0.15">
      <c r="A26" s="34" t="s">
        <v>173</v>
      </c>
      <c r="B26" s="34">
        <v>32</v>
      </c>
      <c r="C26" s="34">
        <v>32</v>
      </c>
      <c r="D26" s="34">
        <v>14</v>
      </c>
      <c r="E26" s="34">
        <v>16</v>
      </c>
      <c r="F26" s="34">
        <v>0</v>
      </c>
      <c r="G26" s="34">
        <v>0</v>
      </c>
      <c r="H26" s="34">
        <v>0</v>
      </c>
      <c r="I26" s="34">
        <v>5</v>
      </c>
      <c r="J26" s="34">
        <v>5</v>
      </c>
      <c r="K26" s="34">
        <f t="shared" si="1"/>
        <v>5321</v>
      </c>
      <c r="L26" s="34">
        <f t="shared" si="2"/>
        <v>4256.8</v>
      </c>
      <c r="M26" s="34"/>
      <c r="N26" s="34"/>
    </row>
    <row r="27" spans="1:14" x14ac:dyDescent="0.15">
      <c r="A27" s="34" t="s">
        <v>174</v>
      </c>
      <c r="B27" s="34">
        <v>31</v>
      </c>
      <c r="C27" s="34">
        <v>31</v>
      </c>
      <c r="D27" s="34">
        <v>19</v>
      </c>
      <c r="E27" s="34">
        <v>11</v>
      </c>
      <c r="F27" s="34">
        <v>2</v>
      </c>
      <c r="G27" s="34">
        <v>2</v>
      </c>
      <c r="H27" s="34">
        <v>2</v>
      </c>
      <c r="I27" s="34">
        <v>2</v>
      </c>
      <c r="J27" s="34">
        <v>2</v>
      </c>
      <c r="K27" s="34">
        <f t="shared" si="1"/>
        <v>5257</v>
      </c>
      <c r="L27" s="34">
        <f t="shared" si="2"/>
        <v>4205.6000000000004</v>
      </c>
      <c r="M27" s="34"/>
      <c r="N27" s="34"/>
    </row>
    <row r="28" spans="1:14" x14ac:dyDescent="0.15">
      <c r="A28" s="34" t="s">
        <v>175</v>
      </c>
      <c r="B28" s="34">
        <v>36</v>
      </c>
      <c r="C28" s="34">
        <v>36</v>
      </c>
      <c r="D28" s="34">
        <v>24</v>
      </c>
      <c r="E28" s="34">
        <v>12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f t="shared" si="1"/>
        <v>5712</v>
      </c>
      <c r="L28" s="34">
        <f t="shared" si="2"/>
        <v>4569.6000000000004</v>
      </c>
      <c r="M28" s="34"/>
      <c r="N28" s="34"/>
    </row>
    <row r="29" spans="1:14" x14ac:dyDescent="0.15">
      <c r="A29" s="34" t="s">
        <v>176</v>
      </c>
      <c r="B29" s="34">
        <v>30</v>
      </c>
      <c r="C29" s="34">
        <v>30</v>
      </c>
      <c r="D29" s="34">
        <v>16</v>
      </c>
      <c r="E29" s="34">
        <v>13</v>
      </c>
      <c r="F29" s="34">
        <v>1</v>
      </c>
      <c r="G29" s="34">
        <v>1</v>
      </c>
      <c r="H29" s="34">
        <v>1</v>
      </c>
      <c r="I29" s="34">
        <v>5</v>
      </c>
      <c r="J29" s="34">
        <v>5</v>
      </c>
      <c r="K29" s="34">
        <f t="shared" si="1"/>
        <v>5184</v>
      </c>
      <c r="L29" s="34">
        <f t="shared" si="2"/>
        <v>4147.2</v>
      </c>
      <c r="M29" s="34"/>
      <c r="N29" s="34"/>
    </row>
    <row r="30" spans="1:14" x14ac:dyDescent="0.15">
      <c r="A30" s="34" t="s">
        <v>177</v>
      </c>
      <c r="B30" s="34">
        <v>32</v>
      </c>
      <c r="C30" s="34">
        <v>32</v>
      </c>
      <c r="D30" s="34">
        <v>27</v>
      </c>
      <c r="E30" s="34">
        <v>5</v>
      </c>
      <c r="F30" s="34">
        <v>2</v>
      </c>
      <c r="G30" s="34">
        <v>2</v>
      </c>
      <c r="H30" s="34">
        <v>2</v>
      </c>
      <c r="I30" s="34">
        <v>1</v>
      </c>
      <c r="J30" s="34">
        <v>1</v>
      </c>
      <c r="K30" s="34">
        <f t="shared" si="1"/>
        <v>5404</v>
      </c>
      <c r="L30" s="34">
        <f t="shared" si="2"/>
        <v>4323.2</v>
      </c>
      <c r="M30" s="34"/>
      <c r="N30" s="34"/>
    </row>
    <row r="31" spans="1:14" x14ac:dyDescent="0.15">
      <c r="A31" s="34" t="s">
        <v>178</v>
      </c>
      <c r="B31" s="34">
        <v>31</v>
      </c>
      <c r="C31" s="34">
        <v>31</v>
      </c>
      <c r="D31" s="34">
        <v>25</v>
      </c>
      <c r="E31" s="34">
        <v>6</v>
      </c>
      <c r="F31" s="34">
        <v>0</v>
      </c>
      <c r="G31" s="34">
        <v>0</v>
      </c>
      <c r="H31" s="34">
        <v>0</v>
      </c>
      <c r="I31" s="34">
        <v>2</v>
      </c>
      <c r="J31" s="34">
        <v>2</v>
      </c>
      <c r="K31" s="34">
        <f t="shared" si="1"/>
        <v>5065</v>
      </c>
      <c r="L31" s="34">
        <f t="shared" si="2"/>
        <v>4052</v>
      </c>
      <c r="M31" s="34"/>
      <c r="N31" s="34"/>
    </row>
    <row r="32" spans="1:14" x14ac:dyDescent="0.15">
      <c r="A32" s="34" t="s">
        <v>179</v>
      </c>
      <c r="B32" s="34">
        <v>29</v>
      </c>
      <c r="C32" s="34">
        <v>29</v>
      </c>
      <c r="D32" s="34">
        <v>21</v>
      </c>
      <c r="E32" s="34">
        <v>8</v>
      </c>
      <c r="F32" s="34">
        <v>2</v>
      </c>
      <c r="G32" s="34">
        <v>2</v>
      </c>
      <c r="H32" s="34">
        <v>2</v>
      </c>
      <c r="I32" s="34">
        <v>0</v>
      </c>
      <c r="J32" s="34">
        <v>0</v>
      </c>
      <c r="K32" s="34">
        <f t="shared" si="1"/>
        <v>4853</v>
      </c>
      <c r="L32" s="34">
        <f t="shared" si="2"/>
        <v>3882.4</v>
      </c>
      <c r="M32" s="34"/>
      <c r="N32" s="34"/>
    </row>
    <row r="33" spans="1:14" x14ac:dyDescent="0.15">
      <c r="A33" s="34" t="s">
        <v>180</v>
      </c>
      <c r="B33" s="34">
        <v>24</v>
      </c>
      <c r="C33" s="34">
        <v>24</v>
      </c>
      <c r="D33" s="34">
        <v>19</v>
      </c>
      <c r="E33" s="34">
        <v>5</v>
      </c>
      <c r="F33" s="34">
        <v>3</v>
      </c>
      <c r="G33" s="34">
        <v>3</v>
      </c>
      <c r="H33" s="34">
        <v>3</v>
      </c>
      <c r="I33" s="34">
        <v>1</v>
      </c>
      <c r="J33" s="34">
        <v>1</v>
      </c>
      <c r="K33" s="34">
        <f t="shared" si="1"/>
        <v>4257</v>
      </c>
      <c r="L33" s="34">
        <f t="shared" si="2"/>
        <v>3405.6000000000004</v>
      </c>
      <c r="M33" s="34"/>
      <c r="N33" s="34"/>
    </row>
    <row r="34" spans="1:14" x14ac:dyDescent="0.15">
      <c r="A34" s="34" t="s">
        <v>181</v>
      </c>
      <c r="B34" s="34">
        <v>28</v>
      </c>
      <c r="C34" s="34">
        <v>28</v>
      </c>
      <c r="D34" s="34">
        <v>21</v>
      </c>
      <c r="E34" s="34">
        <v>7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f t="shared" si="1"/>
        <v>4445</v>
      </c>
      <c r="L34" s="34">
        <f t="shared" si="2"/>
        <v>3556</v>
      </c>
      <c r="M34" s="34"/>
      <c r="N34" s="34"/>
    </row>
    <row r="35" spans="1:14" x14ac:dyDescent="0.15">
      <c r="A35" s="34" t="s">
        <v>182</v>
      </c>
      <c r="B35" s="34">
        <v>28</v>
      </c>
      <c r="C35" s="34">
        <v>28</v>
      </c>
      <c r="D35" s="34">
        <v>19</v>
      </c>
      <c r="E35" s="34">
        <v>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f t="shared" si="1"/>
        <v>4443</v>
      </c>
      <c r="L35" s="34">
        <f t="shared" si="2"/>
        <v>3554.4</v>
      </c>
      <c r="M35" s="34"/>
      <c r="N35" s="34"/>
    </row>
    <row r="36" spans="1:14" x14ac:dyDescent="0.15">
      <c r="A36" s="34" t="s">
        <v>183</v>
      </c>
      <c r="B36" s="34">
        <v>28</v>
      </c>
      <c r="C36" s="34">
        <v>28</v>
      </c>
      <c r="D36" s="34">
        <v>18</v>
      </c>
      <c r="E36" s="34">
        <v>9</v>
      </c>
      <c r="F36" s="34">
        <v>1</v>
      </c>
      <c r="G36" s="34">
        <v>1</v>
      </c>
      <c r="H36" s="34">
        <v>1</v>
      </c>
      <c r="I36" s="34">
        <v>2</v>
      </c>
      <c r="J36" s="34">
        <v>2</v>
      </c>
      <c r="K36" s="34">
        <f t="shared" si="1"/>
        <v>4657</v>
      </c>
      <c r="L36" s="34">
        <f t="shared" si="2"/>
        <v>3725.6000000000004</v>
      </c>
      <c r="M36" s="34"/>
      <c r="N36" s="34"/>
    </row>
    <row r="37" spans="1:14" x14ac:dyDescent="0.15">
      <c r="A37" s="34" t="s">
        <v>184</v>
      </c>
      <c r="B37" s="34">
        <v>28</v>
      </c>
      <c r="C37" s="34">
        <v>28</v>
      </c>
      <c r="D37" s="34">
        <v>14</v>
      </c>
      <c r="E37" s="34">
        <v>14</v>
      </c>
      <c r="F37" s="34">
        <v>3</v>
      </c>
      <c r="G37" s="34">
        <v>3</v>
      </c>
      <c r="H37" s="34">
        <v>3</v>
      </c>
      <c r="I37" s="34">
        <v>4</v>
      </c>
      <c r="J37" s="34">
        <v>4</v>
      </c>
      <c r="K37" s="34">
        <f t="shared" si="1"/>
        <v>5097</v>
      </c>
      <c r="L37" s="34">
        <f t="shared" si="2"/>
        <v>4077.6000000000004</v>
      </c>
      <c r="M37" s="34"/>
      <c r="N37" s="34"/>
    </row>
    <row r="38" spans="1:14" x14ac:dyDescent="0.15">
      <c r="A38" s="34" t="s">
        <v>185</v>
      </c>
      <c r="B38" s="34">
        <v>31</v>
      </c>
      <c r="C38" s="34">
        <v>31</v>
      </c>
      <c r="D38" s="34">
        <v>19</v>
      </c>
      <c r="E38" s="34">
        <v>12</v>
      </c>
      <c r="F38" s="34">
        <v>2</v>
      </c>
      <c r="G38" s="34">
        <v>2</v>
      </c>
      <c r="H38" s="34">
        <v>2</v>
      </c>
      <c r="I38" s="34">
        <v>1</v>
      </c>
      <c r="J38" s="34">
        <v>1</v>
      </c>
      <c r="K38" s="34">
        <f t="shared" si="1"/>
        <v>5238</v>
      </c>
      <c r="L38" s="34">
        <f t="shared" si="2"/>
        <v>4190.4000000000005</v>
      </c>
      <c r="M38" s="34"/>
      <c r="N38" s="34"/>
    </row>
    <row r="39" spans="1:14" x14ac:dyDescent="0.15">
      <c r="A39" s="34" t="s">
        <v>186</v>
      </c>
      <c r="B39" s="34">
        <v>25</v>
      </c>
      <c r="C39" s="34">
        <v>25</v>
      </c>
      <c r="D39" s="34">
        <v>10</v>
      </c>
      <c r="E39" s="34">
        <v>15</v>
      </c>
      <c r="F39" s="34">
        <v>4</v>
      </c>
      <c r="G39" s="34">
        <v>4</v>
      </c>
      <c r="H39" s="34">
        <v>4</v>
      </c>
      <c r="I39" s="34">
        <v>2</v>
      </c>
      <c r="J39" s="34">
        <v>2</v>
      </c>
      <c r="K39" s="34">
        <f t="shared" si="1"/>
        <v>4602</v>
      </c>
      <c r="L39" s="34">
        <f t="shared" si="2"/>
        <v>3681.6000000000004</v>
      </c>
      <c r="M39" s="34"/>
      <c r="N39" s="34"/>
    </row>
    <row r="40" spans="1:14" x14ac:dyDescent="0.15">
      <c r="A40" s="34" t="s">
        <v>187</v>
      </c>
      <c r="B40" s="34">
        <v>37</v>
      </c>
      <c r="C40" s="34">
        <v>37</v>
      </c>
      <c r="D40" s="34">
        <v>10</v>
      </c>
      <c r="E40" s="34">
        <v>27</v>
      </c>
      <c r="F40" s="34">
        <v>3</v>
      </c>
      <c r="G40" s="34">
        <v>3</v>
      </c>
      <c r="H40" s="34">
        <v>3</v>
      </c>
      <c r="I40" s="34">
        <v>1</v>
      </c>
      <c r="J40" s="34">
        <v>1</v>
      </c>
      <c r="K40" s="34">
        <f t="shared" si="1"/>
        <v>6302</v>
      </c>
      <c r="L40" s="34">
        <f t="shared" si="2"/>
        <v>5041.6000000000004</v>
      </c>
      <c r="M40" s="34"/>
      <c r="N40" s="34"/>
    </row>
    <row r="41" spans="1:14" x14ac:dyDescent="0.15">
      <c r="A41" s="34" t="s">
        <v>188</v>
      </c>
      <c r="B41" s="34">
        <v>25</v>
      </c>
      <c r="C41" s="34">
        <v>25</v>
      </c>
      <c r="D41" s="34">
        <v>12</v>
      </c>
      <c r="E41" s="34">
        <v>13</v>
      </c>
      <c r="F41" s="34">
        <v>2</v>
      </c>
      <c r="G41" s="34">
        <v>2</v>
      </c>
      <c r="H41" s="34">
        <v>2</v>
      </c>
      <c r="I41" s="34">
        <v>0</v>
      </c>
      <c r="J41" s="34">
        <v>0</v>
      </c>
      <c r="K41" s="34">
        <f t="shared" si="1"/>
        <v>4212</v>
      </c>
      <c r="L41" s="34">
        <f t="shared" si="2"/>
        <v>3369.6000000000004</v>
      </c>
      <c r="M41" s="34"/>
      <c r="N41" s="34"/>
    </row>
    <row r="42" spans="1:14" x14ac:dyDescent="0.15">
      <c r="A42" s="34" t="s">
        <v>189</v>
      </c>
      <c r="B42" s="34">
        <v>32</v>
      </c>
      <c r="C42" s="34">
        <v>32</v>
      </c>
      <c r="D42" s="34">
        <v>14</v>
      </c>
      <c r="E42" s="34">
        <v>18</v>
      </c>
      <c r="F42" s="34">
        <v>1</v>
      </c>
      <c r="G42" s="34">
        <v>1</v>
      </c>
      <c r="H42" s="34">
        <v>1</v>
      </c>
      <c r="I42" s="34">
        <v>2</v>
      </c>
      <c r="J42" s="34">
        <v>2</v>
      </c>
      <c r="K42" s="34">
        <f t="shared" si="1"/>
        <v>5337</v>
      </c>
      <c r="L42" s="34">
        <f t="shared" si="2"/>
        <v>4269.6000000000004</v>
      </c>
      <c r="M42" s="34"/>
      <c r="N42" s="34"/>
    </row>
    <row r="43" spans="1:14" x14ac:dyDescent="0.15">
      <c r="A43" s="34" t="s">
        <v>190</v>
      </c>
      <c r="B43" s="34">
        <v>33</v>
      </c>
      <c r="C43" s="34">
        <v>33</v>
      </c>
      <c r="D43" s="34">
        <v>23</v>
      </c>
      <c r="E43" s="34">
        <v>10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f t="shared" si="1"/>
        <v>5237</v>
      </c>
      <c r="L43" s="34">
        <f t="shared" si="2"/>
        <v>4189.6000000000004</v>
      </c>
      <c r="M43" s="34"/>
      <c r="N43" s="34"/>
    </row>
    <row r="44" spans="1:14" x14ac:dyDescent="0.15">
      <c r="A44" s="34" t="s">
        <v>191</v>
      </c>
      <c r="B44" s="34">
        <v>27</v>
      </c>
      <c r="C44" s="34">
        <v>28</v>
      </c>
      <c r="D44" s="34">
        <v>15</v>
      </c>
      <c r="E44" s="34">
        <v>13</v>
      </c>
      <c r="F44" s="34">
        <v>1</v>
      </c>
      <c r="G44" s="34">
        <v>1</v>
      </c>
      <c r="H44" s="34">
        <v>1</v>
      </c>
      <c r="I44" s="34">
        <v>2</v>
      </c>
      <c r="J44" s="34">
        <v>2</v>
      </c>
      <c r="K44" s="34">
        <f t="shared" si="1"/>
        <v>4640</v>
      </c>
      <c r="L44" s="34">
        <f t="shared" si="2"/>
        <v>3712</v>
      </c>
      <c r="M44" s="34"/>
      <c r="N44" s="34"/>
    </row>
    <row r="45" spans="1:14" x14ac:dyDescent="0.15">
      <c r="A45" s="34" t="s">
        <v>192</v>
      </c>
      <c r="B45" s="34">
        <v>27</v>
      </c>
      <c r="C45" s="34">
        <v>27</v>
      </c>
      <c r="D45" s="34">
        <v>17</v>
      </c>
      <c r="E45" s="34">
        <v>10</v>
      </c>
      <c r="F45" s="34">
        <v>3</v>
      </c>
      <c r="G45" s="34">
        <v>3</v>
      </c>
      <c r="H45" s="34">
        <v>3</v>
      </c>
      <c r="I45" s="34">
        <v>0</v>
      </c>
      <c r="J45" s="34">
        <v>0</v>
      </c>
      <c r="K45" s="34">
        <f t="shared" si="1"/>
        <v>4658</v>
      </c>
      <c r="L45" s="34">
        <f t="shared" si="2"/>
        <v>3726.4</v>
      </c>
      <c r="M45" s="34"/>
      <c r="N45" s="34"/>
    </row>
    <row r="46" spans="1:14" x14ac:dyDescent="0.15">
      <c r="A46" s="34" t="s">
        <v>193</v>
      </c>
      <c r="B46" s="34">
        <v>28</v>
      </c>
      <c r="C46" s="34">
        <v>28</v>
      </c>
      <c r="D46" s="34">
        <v>16</v>
      </c>
      <c r="E46" s="34">
        <v>12</v>
      </c>
      <c r="F46" s="34">
        <v>0</v>
      </c>
      <c r="G46" s="34">
        <v>0</v>
      </c>
      <c r="H46" s="34">
        <v>0</v>
      </c>
      <c r="I46" s="34">
        <v>1</v>
      </c>
      <c r="J46" s="34">
        <v>1</v>
      </c>
      <c r="K46" s="34">
        <f t="shared" si="1"/>
        <v>4511</v>
      </c>
      <c r="L46" s="34">
        <f t="shared" si="2"/>
        <v>3608.8</v>
      </c>
      <c r="M46" s="34"/>
      <c r="N46" s="34"/>
    </row>
    <row r="47" spans="1:14" x14ac:dyDescent="0.15">
      <c r="A47" s="34" t="s">
        <v>194</v>
      </c>
      <c r="B47" s="34">
        <v>29</v>
      </c>
      <c r="C47" s="34">
        <v>29</v>
      </c>
      <c r="D47" s="34">
        <v>11</v>
      </c>
      <c r="E47" s="34">
        <v>18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f t="shared" si="1"/>
        <v>4593</v>
      </c>
      <c r="L47" s="34">
        <f t="shared" si="2"/>
        <v>3674.4</v>
      </c>
      <c r="M47" s="34"/>
      <c r="N47" s="34"/>
    </row>
    <row r="48" spans="1:14" x14ac:dyDescent="0.15">
      <c r="A48" s="34" t="s">
        <v>195</v>
      </c>
      <c r="B48" s="34">
        <v>25</v>
      </c>
      <c r="C48" s="34">
        <v>25</v>
      </c>
      <c r="D48" s="34">
        <v>16</v>
      </c>
      <c r="E48" s="34">
        <v>9</v>
      </c>
      <c r="F48" s="34">
        <v>4</v>
      </c>
      <c r="G48" s="34">
        <v>4</v>
      </c>
      <c r="H48" s="34">
        <v>4</v>
      </c>
      <c r="I48" s="34">
        <v>0</v>
      </c>
      <c r="J48" s="34">
        <v>0</v>
      </c>
      <c r="K48" s="34">
        <f t="shared" si="1"/>
        <v>4466</v>
      </c>
      <c r="L48" s="34">
        <f t="shared" si="2"/>
        <v>3572.8</v>
      </c>
      <c r="M48" s="34"/>
      <c r="N48" s="34"/>
    </row>
    <row r="49" spans="1:14" x14ac:dyDescent="0.15">
      <c r="A49" s="34" t="s">
        <v>196</v>
      </c>
      <c r="B49" s="34">
        <v>22</v>
      </c>
      <c r="C49" s="34">
        <v>22</v>
      </c>
      <c r="D49" s="34">
        <v>13</v>
      </c>
      <c r="E49" s="34">
        <v>9</v>
      </c>
      <c r="F49" s="34">
        <v>2</v>
      </c>
      <c r="G49" s="34">
        <v>2</v>
      </c>
      <c r="H49" s="34">
        <v>2</v>
      </c>
      <c r="I49" s="34">
        <v>4</v>
      </c>
      <c r="J49" s="34">
        <v>4</v>
      </c>
      <c r="K49" s="34">
        <f t="shared" si="1"/>
        <v>4023</v>
      </c>
      <c r="L49" s="34">
        <f t="shared" si="2"/>
        <v>3218.4</v>
      </c>
      <c r="M49" s="34"/>
      <c r="N49" s="34"/>
    </row>
    <row r="50" spans="1:14" x14ac:dyDescent="0.15">
      <c r="A50" s="34" t="s">
        <v>197</v>
      </c>
      <c r="B50" s="34">
        <v>19</v>
      </c>
      <c r="C50" s="34">
        <v>19</v>
      </c>
      <c r="D50" s="34">
        <v>13</v>
      </c>
      <c r="E50" s="34">
        <v>6</v>
      </c>
      <c r="F50" s="34">
        <v>2</v>
      </c>
      <c r="G50" s="34">
        <v>2</v>
      </c>
      <c r="H50" s="34">
        <v>2</v>
      </c>
      <c r="I50" s="34">
        <v>2</v>
      </c>
      <c r="J50" s="34">
        <v>2</v>
      </c>
      <c r="K50" s="34">
        <f t="shared" si="1"/>
        <v>3407</v>
      </c>
      <c r="L50" s="34">
        <f t="shared" si="2"/>
        <v>2725.6000000000004</v>
      </c>
      <c r="M50" s="34"/>
      <c r="N50" s="34"/>
    </row>
    <row r="51" spans="1:14" x14ac:dyDescent="0.15">
      <c r="A51" s="34" t="s">
        <v>198</v>
      </c>
      <c r="B51" s="34">
        <v>25</v>
      </c>
      <c r="C51" s="34">
        <v>25</v>
      </c>
      <c r="D51" s="34">
        <v>12</v>
      </c>
      <c r="E51" s="34">
        <v>13</v>
      </c>
      <c r="F51" s="34">
        <v>2</v>
      </c>
      <c r="G51" s="34">
        <v>2</v>
      </c>
      <c r="H51" s="34">
        <v>2</v>
      </c>
      <c r="I51" s="34">
        <v>0</v>
      </c>
      <c r="J51" s="34">
        <v>0</v>
      </c>
      <c r="K51" s="34">
        <f t="shared" si="1"/>
        <v>4212</v>
      </c>
      <c r="L51" s="34">
        <f t="shared" si="2"/>
        <v>3369.6000000000004</v>
      </c>
      <c r="M51" s="34"/>
      <c r="N51" s="34"/>
    </row>
    <row r="52" spans="1:14" x14ac:dyDescent="0.15">
      <c r="A52" s="34" t="s">
        <v>199</v>
      </c>
      <c r="B52" s="34">
        <v>21</v>
      </c>
      <c r="C52" s="34">
        <v>21</v>
      </c>
      <c r="D52" s="34">
        <v>14</v>
      </c>
      <c r="E52" s="34">
        <v>7</v>
      </c>
      <c r="F52" s="34">
        <v>3</v>
      </c>
      <c r="G52" s="34">
        <v>3</v>
      </c>
      <c r="H52" s="34">
        <v>3</v>
      </c>
      <c r="I52" s="34">
        <v>1</v>
      </c>
      <c r="J52" s="34">
        <v>1</v>
      </c>
      <c r="K52" s="34">
        <f t="shared" si="1"/>
        <v>3778</v>
      </c>
      <c r="L52" s="34">
        <f t="shared" si="2"/>
        <v>3022.4</v>
      </c>
      <c r="M52" s="34"/>
      <c r="N52" s="34"/>
    </row>
    <row r="53" spans="1:14" x14ac:dyDescent="0.15">
      <c r="A53" s="34" t="s">
        <v>200</v>
      </c>
      <c r="B53" s="34">
        <v>22</v>
      </c>
      <c r="C53" s="34">
        <v>22</v>
      </c>
      <c r="D53" s="34">
        <v>13</v>
      </c>
      <c r="E53" s="34">
        <v>9</v>
      </c>
      <c r="F53" s="34">
        <v>3</v>
      </c>
      <c r="G53" s="34">
        <v>3</v>
      </c>
      <c r="H53" s="34">
        <v>3</v>
      </c>
      <c r="I53" s="34">
        <v>2</v>
      </c>
      <c r="J53" s="34">
        <v>2</v>
      </c>
      <c r="K53" s="34">
        <f t="shared" si="1"/>
        <v>4006</v>
      </c>
      <c r="L53" s="34">
        <f t="shared" si="2"/>
        <v>3204.8</v>
      </c>
      <c r="M53" s="34"/>
      <c r="N53" s="34"/>
    </row>
    <row r="54" spans="1:14" x14ac:dyDescent="0.15">
      <c r="A54" s="34" t="s">
        <v>201</v>
      </c>
      <c r="B54" s="34">
        <v>38</v>
      </c>
      <c r="C54" s="34">
        <v>38</v>
      </c>
      <c r="D54" s="34">
        <v>23</v>
      </c>
      <c r="E54" s="34">
        <v>15</v>
      </c>
      <c r="F54" s="34">
        <v>4</v>
      </c>
      <c r="G54" s="34">
        <v>4</v>
      </c>
      <c r="H54" s="34">
        <v>4</v>
      </c>
      <c r="I54" s="34">
        <v>1</v>
      </c>
      <c r="J54" s="34">
        <v>1</v>
      </c>
      <c r="K54" s="34">
        <f t="shared" si="1"/>
        <v>6598</v>
      </c>
      <c r="L54" s="34">
        <f t="shared" si="2"/>
        <v>5278.4000000000005</v>
      </c>
      <c r="M54" s="34"/>
      <c r="N54" s="34"/>
    </row>
    <row r="55" spans="1:14" x14ac:dyDescent="0.15">
      <c r="A55" s="34" t="s">
        <v>202</v>
      </c>
      <c r="B55" s="34">
        <v>37</v>
      </c>
      <c r="C55" s="34">
        <v>37</v>
      </c>
      <c r="D55" s="34">
        <v>20</v>
      </c>
      <c r="E55" s="34">
        <v>17</v>
      </c>
      <c r="F55" s="34">
        <v>2</v>
      </c>
      <c r="G55" s="34">
        <v>2</v>
      </c>
      <c r="H55" s="34">
        <v>2</v>
      </c>
      <c r="I55" s="34">
        <v>2</v>
      </c>
      <c r="J55" s="34">
        <v>2</v>
      </c>
      <c r="K55" s="34">
        <f t="shared" si="1"/>
        <v>6258</v>
      </c>
      <c r="L55" s="34">
        <f t="shared" si="2"/>
        <v>5006.4000000000005</v>
      </c>
      <c r="M55" s="34"/>
      <c r="N55" s="34"/>
    </row>
    <row r="56" spans="1:14" x14ac:dyDescent="0.15">
      <c r="A56" s="34" t="s">
        <v>203</v>
      </c>
      <c r="B56" s="34">
        <v>36</v>
      </c>
      <c r="C56" s="34">
        <v>36</v>
      </c>
      <c r="D56" s="34">
        <v>20</v>
      </c>
      <c r="E56" s="34">
        <v>16</v>
      </c>
      <c r="F56" s="34">
        <v>7</v>
      </c>
      <c r="G56" s="34">
        <v>7</v>
      </c>
      <c r="H56" s="34">
        <v>7</v>
      </c>
      <c r="I56" s="34">
        <v>0</v>
      </c>
      <c r="J56" s="34">
        <v>0</v>
      </c>
      <c r="K56" s="34">
        <f t="shared" si="1"/>
        <v>6583</v>
      </c>
      <c r="L56" s="34">
        <f t="shared" si="2"/>
        <v>5266.4000000000005</v>
      </c>
      <c r="M56" s="34"/>
      <c r="N56" s="34"/>
    </row>
    <row r="57" spans="1:14" x14ac:dyDescent="0.15">
      <c r="A57" s="34" t="s">
        <v>204</v>
      </c>
      <c r="B57" s="34">
        <v>24</v>
      </c>
      <c r="C57" s="34">
        <v>24</v>
      </c>
      <c r="D57" s="34">
        <v>15</v>
      </c>
      <c r="E57" s="34">
        <v>9</v>
      </c>
      <c r="F57" s="34">
        <v>2</v>
      </c>
      <c r="G57" s="34">
        <v>2</v>
      </c>
      <c r="H57" s="34">
        <v>2</v>
      </c>
      <c r="I57" s="34">
        <v>2</v>
      </c>
      <c r="J57" s="34">
        <v>2</v>
      </c>
      <c r="K57" s="34">
        <f t="shared" si="1"/>
        <v>4199</v>
      </c>
      <c r="L57" s="34">
        <f t="shared" si="2"/>
        <v>3359.2000000000003</v>
      </c>
      <c r="M57" s="34"/>
      <c r="N57" s="34"/>
    </row>
    <row r="58" spans="1:14" x14ac:dyDescent="0.15">
      <c r="A58" s="34" t="s">
        <v>205</v>
      </c>
      <c r="B58" s="34">
        <v>23</v>
      </c>
      <c r="C58" s="34">
        <v>23</v>
      </c>
      <c r="D58" s="34">
        <v>19</v>
      </c>
      <c r="E58" s="34">
        <v>4</v>
      </c>
      <c r="F58" s="34">
        <v>1</v>
      </c>
      <c r="G58" s="34">
        <v>1</v>
      </c>
      <c r="H58" s="34">
        <v>1</v>
      </c>
      <c r="I58" s="34">
        <v>1</v>
      </c>
      <c r="J58" s="34">
        <v>1</v>
      </c>
      <c r="K58" s="34">
        <f t="shared" si="1"/>
        <v>3849</v>
      </c>
      <c r="L58" s="34">
        <f t="shared" si="2"/>
        <v>3079.2000000000003</v>
      </c>
      <c r="M58" s="34"/>
      <c r="N58" s="34"/>
    </row>
    <row r="59" spans="1:14" x14ac:dyDescent="0.15">
      <c r="A59" s="34" t="s">
        <v>206</v>
      </c>
      <c r="B59" s="34">
        <v>25</v>
      </c>
      <c r="C59" s="34">
        <v>25</v>
      </c>
      <c r="D59" s="34">
        <v>16</v>
      </c>
      <c r="E59" s="34">
        <v>9</v>
      </c>
      <c r="F59" s="34">
        <v>0</v>
      </c>
      <c r="G59" s="34">
        <v>0</v>
      </c>
      <c r="H59" s="34">
        <v>0</v>
      </c>
      <c r="I59" s="34">
        <v>1</v>
      </c>
      <c r="J59" s="34">
        <v>1</v>
      </c>
      <c r="K59" s="34">
        <f t="shared" si="1"/>
        <v>4037</v>
      </c>
      <c r="L59" s="34">
        <f t="shared" si="2"/>
        <v>3229.6000000000004</v>
      </c>
      <c r="M59" s="34"/>
      <c r="N59" s="34"/>
    </row>
    <row r="60" spans="1:14" x14ac:dyDescent="0.15">
      <c r="A60" s="34" t="s">
        <v>207</v>
      </c>
      <c r="B60" s="34">
        <v>25</v>
      </c>
      <c r="C60" s="34">
        <v>25</v>
      </c>
      <c r="D60" s="34">
        <v>18</v>
      </c>
      <c r="E60" s="34">
        <v>7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f t="shared" si="1"/>
        <v>3968</v>
      </c>
      <c r="L60" s="34">
        <f t="shared" si="2"/>
        <v>3174.4</v>
      </c>
      <c r="M60" s="34"/>
      <c r="N60" s="34"/>
    </row>
    <row r="61" spans="1:14" x14ac:dyDescent="0.15">
      <c r="A61" s="34" t="s">
        <v>208</v>
      </c>
      <c r="B61" s="34">
        <v>28</v>
      </c>
      <c r="C61" s="34">
        <v>28</v>
      </c>
      <c r="D61" s="34">
        <v>10</v>
      </c>
      <c r="E61" s="34">
        <v>18</v>
      </c>
      <c r="F61" s="34">
        <v>4</v>
      </c>
      <c r="G61" s="34">
        <v>4</v>
      </c>
      <c r="H61" s="34">
        <v>4</v>
      </c>
      <c r="I61" s="34">
        <v>1</v>
      </c>
      <c r="J61" s="34">
        <v>1</v>
      </c>
      <c r="K61" s="34">
        <f t="shared" si="1"/>
        <v>5005</v>
      </c>
      <c r="L61" s="34">
        <f t="shared" si="2"/>
        <v>4004</v>
      </c>
      <c r="M61" s="34"/>
      <c r="N61" s="34"/>
    </row>
    <row r="62" spans="1:14" x14ac:dyDescent="0.15">
      <c r="A62" s="34" t="s">
        <v>209</v>
      </c>
      <c r="B62" s="34">
        <v>25</v>
      </c>
      <c r="C62" s="34">
        <v>24</v>
      </c>
      <c r="D62" s="34">
        <v>12</v>
      </c>
      <c r="E62" s="34">
        <v>13</v>
      </c>
      <c r="F62" s="34">
        <v>1</v>
      </c>
      <c r="G62" s="34">
        <v>1</v>
      </c>
      <c r="H62" s="34">
        <v>1</v>
      </c>
      <c r="I62" s="34">
        <v>0</v>
      </c>
      <c r="J62" s="34">
        <v>0</v>
      </c>
      <c r="K62" s="34">
        <f t="shared" si="1"/>
        <v>4047</v>
      </c>
      <c r="L62" s="34">
        <f t="shared" si="2"/>
        <v>3237.6000000000004</v>
      </c>
      <c r="M62" s="34"/>
      <c r="N62" s="34"/>
    </row>
    <row r="63" spans="1:14" x14ac:dyDescent="0.15">
      <c r="A63" s="34" t="s">
        <v>210</v>
      </c>
      <c r="B63" s="34">
        <v>25</v>
      </c>
      <c r="C63" s="34">
        <v>25</v>
      </c>
      <c r="D63" s="34">
        <v>9</v>
      </c>
      <c r="E63" s="34">
        <v>15</v>
      </c>
      <c r="F63" s="34">
        <v>5</v>
      </c>
      <c r="G63" s="34">
        <v>5</v>
      </c>
      <c r="H63" s="34">
        <v>5</v>
      </c>
      <c r="I63" s="34">
        <v>0</v>
      </c>
      <c r="J63" s="34">
        <v>0</v>
      </c>
      <c r="K63" s="34">
        <f t="shared" si="1"/>
        <v>4532</v>
      </c>
      <c r="L63" s="34">
        <f t="shared" si="2"/>
        <v>3625.6000000000004</v>
      </c>
      <c r="M63" s="34"/>
      <c r="N63" s="34"/>
    </row>
    <row r="64" spans="1:14" x14ac:dyDescent="0.15">
      <c r="A64" s="34" t="s">
        <v>211</v>
      </c>
      <c r="B64" s="34">
        <v>25</v>
      </c>
      <c r="C64" s="34">
        <v>25</v>
      </c>
      <c r="D64" s="34">
        <v>12</v>
      </c>
      <c r="E64" s="34">
        <v>11</v>
      </c>
      <c r="F64" s="34">
        <v>2</v>
      </c>
      <c r="G64" s="34">
        <v>2</v>
      </c>
      <c r="H64" s="34">
        <v>2</v>
      </c>
      <c r="I64" s="34">
        <v>2</v>
      </c>
      <c r="J64" s="34">
        <v>2</v>
      </c>
      <c r="K64" s="34">
        <f t="shared" si="1"/>
        <v>4250</v>
      </c>
      <c r="L64" s="34">
        <f t="shared" si="2"/>
        <v>3400</v>
      </c>
      <c r="M64" s="34"/>
      <c r="N64" s="34"/>
    </row>
    <row r="65" spans="1:14" x14ac:dyDescent="0.15">
      <c r="A65" s="34" t="s">
        <v>212</v>
      </c>
      <c r="B65" s="34">
        <v>40</v>
      </c>
      <c r="C65" s="34">
        <v>39</v>
      </c>
      <c r="D65" s="34">
        <v>22</v>
      </c>
      <c r="E65" s="34">
        <v>17</v>
      </c>
      <c r="F65" s="34">
        <v>2</v>
      </c>
      <c r="G65" s="34">
        <v>2</v>
      </c>
      <c r="H65" s="34">
        <v>2</v>
      </c>
      <c r="I65" s="34">
        <v>2</v>
      </c>
      <c r="J65" s="34">
        <v>2</v>
      </c>
      <c r="K65" s="34">
        <f t="shared" si="1"/>
        <v>6642</v>
      </c>
      <c r="L65" s="34">
        <f t="shared" si="2"/>
        <v>5313.6</v>
      </c>
      <c r="M65" s="34"/>
      <c r="N65" s="34"/>
    </row>
    <row r="66" spans="1:14" x14ac:dyDescent="0.15">
      <c r="A66" s="34" t="s">
        <v>213</v>
      </c>
      <c r="B66" s="34">
        <v>35</v>
      </c>
      <c r="C66" s="34">
        <v>36</v>
      </c>
      <c r="D66" s="34">
        <v>18</v>
      </c>
      <c r="E66" s="34">
        <v>18</v>
      </c>
      <c r="F66" s="34">
        <v>2</v>
      </c>
      <c r="G66" s="34">
        <v>2</v>
      </c>
      <c r="H66" s="34">
        <v>2</v>
      </c>
      <c r="I66" s="34">
        <v>5</v>
      </c>
      <c r="J66" s="34">
        <v>5</v>
      </c>
      <c r="K66" s="34">
        <f t="shared" si="1"/>
        <v>6245</v>
      </c>
      <c r="L66" s="34">
        <f t="shared" si="2"/>
        <v>4996</v>
      </c>
      <c r="M66" s="34"/>
      <c r="N66" s="34"/>
    </row>
    <row r="67" spans="1:14" x14ac:dyDescent="0.15">
      <c r="A67" s="34" t="s">
        <v>214</v>
      </c>
      <c r="B67" s="34">
        <v>23</v>
      </c>
      <c r="C67" s="34">
        <v>23</v>
      </c>
      <c r="D67" s="34">
        <v>17</v>
      </c>
      <c r="E67" s="34">
        <v>6</v>
      </c>
      <c r="F67" s="34">
        <v>4</v>
      </c>
      <c r="G67" s="34">
        <v>4</v>
      </c>
      <c r="H67" s="34">
        <v>4</v>
      </c>
      <c r="I67" s="34">
        <v>0</v>
      </c>
      <c r="J67" s="34">
        <v>0</v>
      </c>
      <c r="K67" s="34">
        <f t="shared" si="1"/>
        <v>4151</v>
      </c>
      <c r="L67" s="34">
        <f t="shared" si="2"/>
        <v>3320.8</v>
      </c>
      <c r="M67" s="34"/>
      <c r="N67" s="34"/>
    </row>
    <row r="68" spans="1:14" x14ac:dyDescent="0.15">
      <c r="A68" s="34" t="s">
        <v>215</v>
      </c>
      <c r="B68" s="34">
        <v>28</v>
      </c>
      <c r="C68" s="34">
        <v>28</v>
      </c>
      <c r="D68" s="34">
        <v>24</v>
      </c>
      <c r="E68" s="34">
        <v>4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f t="shared" si="1"/>
        <v>4448</v>
      </c>
      <c r="L68" s="34">
        <f t="shared" si="2"/>
        <v>3558.4</v>
      </c>
      <c r="M68" s="34"/>
      <c r="N68" s="34"/>
    </row>
    <row r="69" spans="1:14" x14ac:dyDescent="0.15">
      <c r="A69" s="34" t="s">
        <v>216</v>
      </c>
      <c r="B69" s="34">
        <v>33</v>
      </c>
      <c r="C69" s="34">
        <v>33</v>
      </c>
      <c r="D69" s="34">
        <v>19</v>
      </c>
      <c r="E69" s="34">
        <v>14</v>
      </c>
      <c r="F69" s="34">
        <v>8</v>
      </c>
      <c r="G69" s="34">
        <v>8</v>
      </c>
      <c r="H69" s="34">
        <v>8</v>
      </c>
      <c r="I69" s="34">
        <v>1</v>
      </c>
      <c r="J69" s="34">
        <v>1</v>
      </c>
      <c r="K69" s="34">
        <f t="shared" si="1"/>
        <v>6304</v>
      </c>
      <c r="L69" s="34">
        <f t="shared" si="2"/>
        <v>5043.2000000000007</v>
      </c>
      <c r="M69" s="34"/>
      <c r="N69" s="34"/>
    </row>
    <row r="70" spans="1:14" x14ac:dyDescent="0.15">
      <c r="A70" s="34" t="s">
        <v>217</v>
      </c>
      <c r="B70" s="34">
        <v>37</v>
      </c>
      <c r="C70" s="34">
        <v>37</v>
      </c>
      <c r="D70" s="34">
        <v>17</v>
      </c>
      <c r="E70" s="34">
        <v>20</v>
      </c>
      <c r="F70" s="34">
        <v>0</v>
      </c>
      <c r="G70" s="34">
        <v>0</v>
      </c>
      <c r="H70" s="34">
        <v>0</v>
      </c>
      <c r="I70" s="34">
        <v>1</v>
      </c>
      <c r="J70" s="34">
        <v>1</v>
      </c>
      <c r="K70" s="34">
        <f t="shared" si="1"/>
        <v>5934</v>
      </c>
      <c r="L70" s="34">
        <f t="shared" si="2"/>
        <v>4747.2</v>
      </c>
      <c r="M70" s="34"/>
      <c r="N70" s="34"/>
    </row>
    <row r="71" spans="1:14" x14ac:dyDescent="0.15">
      <c r="A71" s="34" t="s">
        <v>218</v>
      </c>
      <c r="B71" s="34">
        <v>35</v>
      </c>
      <c r="C71" s="34">
        <v>35</v>
      </c>
      <c r="D71" s="34">
        <v>16</v>
      </c>
      <c r="E71" s="34">
        <v>19</v>
      </c>
      <c r="F71" s="34">
        <v>4</v>
      </c>
      <c r="G71" s="34">
        <v>4</v>
      </c>
      <c r="H71" s="34">
        <v>4</v>
      </c>
      <c r="I71" s="34">
        <v>1</v>
      </c>
      <c r="J71" s="34">
        <v>1</v>
      </c>
      <c r="K71" s="34">
        <f t="shared" ref="K71:K78" si="3">$B$5*B71+$C$5*C71+$D$5*D71+$E$5*E71+$F$5*F71+$G$5*G71+$H$5*H71+$I$5*I71+$J$5*I71</f>
        <v>6117</v>
      </c>
      <c r="L71" s="34">
        <f t="shared" ref="L71:L78" si="4">K71*0.8</f>
        <v>4893.6000000000004</v>
      </c>
      <c r="M71" s="34"/>
      <c r="N71" s="34"/>
    </row>
    <row r="72" spans="1:14" x14ac:dyDescent="0.15">
      <c r="A72" s="34" t="s">
        <v>219</v>
      </c>
      <c r="B72" s="34">
        <v>28</v>
      </c>
      <c r="C72" s="34">
        <v>28</v>
      </c>
      <c r="D72" s="34">
        <v>10</v>
      </c>
      <c r="E72" s="34">
        <v>18</v>
      </c>
      <c r="F72" s="34">
        <v>4</v>
      </c>
      <c r="G72" s="34">
        <v>4</v>
      </c>
      <c r="H72" s="34">
        <v>4</v>
      </c>
      <c r="I72" s="34">
        <v>5</v>
      </c>
      <c r="J72" s="34">
        <v>5</v>
      </c>
      <c r="K72" s="34">
        <f t="shared" si="3"/>
        <v>5289</v>
      </c>
      <c r="L72" s="34">
        <f t="shared" si="4"/>
        <v>4231.2</v>
      </c>
      <c r="M72" s="34"/>
      <c r="N72" s="34"/>
    </row>
    <row r="73" spans="1:14" x14ac:dyDescent="0.15">
      <c r="A73" s="34" t="s">
        <v>220</v>
      </c>
      <c r="B73" s="34">
        <v>35</v>
      </c>
      <c r="C73" s="34">
        <v>35</v>
      </c>
      <c r="D73" s="34">
        <v>16</v>
      </c>
      <c r="E73" s="34">
        <v>18</v>
      </c>
      <c r="F73" s="34">
        <v>0</v>
      </c>
      <c r="G73" s="34">
        <v>0</v>
      </c>
      <c r="H73" s="34">
        <v>0</v>
      </c>
      <c r="I73" s="34">
        <v>1</v>
      </c>
      <c r="J73" s="34">
        <v>1</v>
      </c>
      <c r="K73" s="34">
        <f t="shared" si="3"/>
        <v>5565</v>
      </c>
      <c r="L73" s="34">
        <f t="shared" si="4"/>
        <v>4452</v>
      </c>
      <c r="M73" s="34"/>
      <c r="N73" s="34"/>
    </row>
    <row r="74" spans="1:14" x14ac:dyDescent="0.15">
      <c r="A74" s="34" t="s">
        <v>221</v>
      </c>
      <c r="B74" s="34">
        <v>19</v>
      </c>
      <c r="C74" s="34">
        <v>19</v>
      </c>
      <c r="D74" s="34">
        <v>2</v>
      </c>
      <c r="E74" s="34">
        <v>17</v>
      </c>
      <c r="F74" s="34">
        <v>6</v>
      </c>
      <c r="G74" s="34">
        <v>6</v>
      </c>
      <c r="H74" s="34">
        <v>6</v>
      </c>
      <c r="I74" s="34">
        <v>3</v>
      </c>
      <c r="J74" s="34">
        <v>3</v>
      </c>
      <c r="K74" s="34">
        <f t="shared" si="3"/>
        <v>3967</v>
      </c>
      <c r="L74" s="34">
        <f t="shared" si="4"/>
        <v>3173.6000000000004</v>
      </c>
      <c r="M74" s="34"/>
      <c r="N74" s="34"/>
    </row>
    <row r="75" spans="1:14" x14ac:dyDescent="0.15">
      <c r="A75" s="34" t="s">
        <v>222</v>
      </c>
      <c r="B75" s="34">
        <v>34</v>
      </c>
      <c r="C75" s="34">
        <v>34</v>
      </c>
      <c r="D75" s="34">
        <v>14</v>
      </c>
      <c r="E75" s="34">
        <v>20</v>
      </c>
      <c r="F75" s="34">
        <v>5</v>
      </c>
      <c r="G75" s="34">
        <v>5</v>
      </c>
      <c r="H75" s="34">
        <v>5</v>
      </c>
      <c r="I75" s="34">
        <v>1</v>
      </c>
      <c r="J75" s="34">
        <v>1</v>
      </c>
      <c r="K75" s="34">
        <f t="shared" si="3"/>
        <v>6082</v>
      </c>
      <c r="L75" s="34">
        <f t="shared" si="4"/>
        <v>4865.6000000000004</v>
      </c>
      <c r="M75" s="34"/>
      <c r="N75" s="34"/>
    </row>
    <row r="76" spans="1:14" x14ac:dyDescent="0.15">
      <c r="A76" s="34" t="s">
        <v>223</v>
      </c>
      <c r="B76" s="34">
        <v>36</v>
      </c>
      <c r="C76" s="34">
        <v>36</v>
      </c>
      <c r="D76" s="34">
        <v>16</v>
      </c>
      <c r="E76" s="34">
        <v>20</v>
      </c>
      <c r="F76" s="34">
        <v>2</v>
      </c>
      <c r="G76" s="34">
        <v>2</v>
      </c>
      <c r="H76" s="34">
        <v>2</v>
      </c>
      <c r="I76" s="34">
        <v>1</v>
      </c>
      <c r="J76" s="34">
        <v>1</v>
      </c>
      <c r="K76" s="34">
        <f t="shared" si="3"/>
        <v>6025</v>
      </c>
      <c r="L76" s="34">
        <f t="shared" si="4"/>
        <v>4820</v>
      </c>
      <c r="M76" s="34"/>
      <c r="N76" s="34"/>
    </row>
    <row r="77" spans="1:14" x14ac:dyDescent="0.15">
      <c r="A77" s="34" t="s">
        <v>224</v>
      </c>
      <c r="B77" s="34">
        <v>37</v>
      </c>
      <c r="C77" s="34">
        <v>37</v>
      </c>
      <c r="D77" s="34">
        <v>19</v>
      </c>
      <c r="E77" s="34">
        <v>18</v>
      </c>
      <c r="F77" s="34">
        <v>1</v>
      </c>
      <c r="G77" s="34">
        <v>1</v>
      </c>
      <c r="H77" s="34">
        <v>1</v>
      </c>
      <c r="I77" s="34">
        <v>2</v>
      </c>
      <c r="J77" s="34">
        <v>2</v>
      </c>
      <c r="K77" s="34">
        <f t="shared" si="3"/>
        <v>6132</v>
      </c>
      <c r="L77" s="34">
        <f t="shared" si="4"/>
        <v>4905.6000000000004</v>
      </c>
      <c r="M77" s="34"/>
      <c r="N77" s="34"/>
    </row>
    <row r="78" spans="1:14" x14ac:dyDescent="0.15">
      <c r="A78" s="34" t="s">
        <v>225</v>
      </c>
      <c r="B78" s="34">
        <v>36</v>
      </c>
      <c r="C78" s="34">
        <v>36</v>
      </c>
      <c r="D78" s="34">
        <v>23</v>
      </c>
      <c r="E78" s="34">
        <v>12</v>
      </c>
      <c r="F78" s="34">
        <v>1</v>
      </c>
      <c r="G78" s="34">
        <v>1</v>
      </c>
      <c r="H78" s="34">
        <v>1</v>
      </c>
      <c r="I78" s="34">
        <v>1</v>
      </c>
      <c r="J78" s="34">
        <v>1</v>
      </c>
      <c r="K78" s="34">
        <f t="shared" si="3"/>
        <v>5855</v>
      </c>
      <c r="L78" s="34">
        <f t="shared" si="4"/>
        <v>4684</v>
      </c>
      <c r="M78" s="34"/>
      <c r="N78" s="34"/>
    </row>
    <row r="79" spans="1:14" x14ac:dyDescent="0.15">
      <c r="A79" s="42" t="s">
        <v>322</v>
      </c>
      <c r="B79">
        <f>SUM(B6:B78)</f>
        <v>2135</v>
      </c>
      <c r="C79">
        <f>SUM(C6:C78)</f>
        <v>2134</v>
      </c>
      <c r="D79">
        <f t="shared" ref="D79:J79" si="5">SUM(D6:D78)</f>
        <v>1212</v>
      </c>
      <c r="E79">
        <f t="shared" si="5"/>
        <v>911</v>
      </c>
      <c r="F79">
        <f t="shared" si="5"/>
        <v>163</v>
      </c>
      <c r="G79">
        <f t="shared" si="5"/>
        <v>163</v>
      </c>
      <c r="H79">
        <f t="shared" si="5"/>
        <v>163</v>
      </c>
      <c r="I79">
        <f t="shared" si="5"/>
        <v>116</v>
      </c>
      <c r="J79">
        <f t="shared" si="5"/>
        <v>116</v>
      </c>
    </row>
  </sheetData>
  <mergeCells count="6">
    <mergeCell ref="A1:N2"/>
    <mergeCell ref="A3:A5"/>
    <mergeCell ref="K3:K5"/>
    <mergeCell ref="L3:L5"/>
    <mergeCell ref="M3:M5"/>
    <mergeCell ref="N3:N5"/>
  </mergeCells>
  <phoneticPr fontId="26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78"/>
  <sheetViews>
    <sheetView workbookViewId="0">
      <pane xSplit="1" ySplit="5" topLeftCell="B23" activePane="bottomRight" state="frozen"/>
      <selection activeCell="C5" sqref="C5"/>
      <selection pane="topRight" activeCell="C5" sqref="C5"/>
      <selection pane="bottomLeft" activeCell="C5" sqref="C5"/>
      <selection pane="bottomRight" activeCell="H40" sqref="H40"/>
    </sheetView>
  </sheetViews>
  <sheetFormatPr defaultRowHeight="13.5" x14ac:dyDescent="0.15"/>
  <cols>
    <col min="1" max="1" width="12.5" bestFit="1" customWidth="1"/>
    <col min="10" max="10" width="12.25" customWidth="1"/>
    <col min="12" max="12" width="16.5" customWidth="1"/>
  </cols>
  <sheetData>
    <row r="1" spans="1:12" x14ac:dyDescent="0.15">
      <c r="A1" s="80" t="s">
        <v>324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24" x14ac:dyDescent="0.15">
      <c r="A3" s="84" t="s">
        <v>0</v>
      </c>
      <c r="B3" s="40" t="s">
        <v>292</v>
      </c>
      <c r="C3" s="40" t="s">
        <v>292</v>
      </c>
      <c r="D3" s="40" t="s">
        <v>293</v>
      </c>
      <c r="E3" s="40" t="s">
        <v>294</v>
      </c>
      <c r="F3" s="40" t="s">
        <v>70</v>
      </c>
      <c r="G3" s="40" t="s">
        <v>70</v>
      </c>
      <c r="H3" s="40" t="s">
        <v>70</v>
      </c>
      <c r="I3" s="84" t="s">
        <v>1</v>
      </c>
      <c r="J3" s="84" t="s">
        <v>2</v>
      </c>
      <c r="K3" s="86" t="s">
        <v>3</v>
      </c>
      <c r="L3" s="86" t="s">
        <v>4</v>
      </c>
    </row>
    <row r="4" spans="1:12" ht="72.75" customHeight="1" x14ac:dyDescent="0.15">
      <c r="A4" s="84"/>
      <c r="B4" s="40" t="s">
        <v>295</v>
      </c>
      <c r="C4" s="40" t="s">
        <v>296</v>
      </c>
      <c r="D4" s="40" t="s">
        <v>297</v>
      </c>
      <c r="E4" s="40" t="s">
        <v>298</v>
      </c>
      <c r="F4" s="40" t="s">
        <v>299</v>
      </c>
      <c r="G4" s="40" t="s">
        <v>300</v>
      </c>
      <c r="H4" s="40" t="s">
        <v>301</v>
      </c>
      <c r="I4" s="84"/>
      <c r="J4" s="84"/>
      <c r="K4" s="86"/>
      <c r="L4" s="86"/>
    </row>
    <row r="5" spans="1:12" x14ac:dyDescent="0.15">
      <c r="A5" s="85"/>
      <c r="B5" s="40">
        <v>66</v>
      </c>
      <c r="C5" s="40">
        <v>40</v>
      </c>
      <c r="D5" s="40">
        <v>56</v>
      </c>
      <c r="E5" s="40">
        <v>45</v>
      </c>
      <c r="F5" s="40">
        <v>55</v>
      </c>
      <c r="G5" s="40">
        <v>29</v>
      </c>
      <c r="H5" s="40">
        <v>42</v>
      </c>
      <c r="I5" s="84"/>
      <c r="J5" s="84"/>
      <c r="K5" s="86"/>
      <c r="L5" s="86"/>
    </row>
    <row r="6" spans="1:12" x14ac:dyDescent="0.15">
      <c r="A6" s="50" t="s">
        <v>71</v>
      </c>
      <c r="B6" s="34">
        <v>19</v>
      </c>
      <c r="C6" s="34">
        <v>19</v>
      </c>
      <c r="D6" s="34">
        <v>5</v>
      </c>
      <c r="E6" s="34">
        <v>14</v>
      </c>
      <c r="F6" s="34">
        <v>5</v>
      </c>
      <c r="G6" s="34">
        <v>5</v>
      </c>
      <c r="H6" s="34">
        <v>5</v>
      </c>
      <c r="I6" s="34">
        <f t="shared" ref="I6:I37" si="0">$B$5*B6+$C$5*C6+$D$5*D6+$E$5*E6+$F$5*F6+$G$5*G6+$H$5*H6</f>
        <v>3554</v>
      </c>
      <c r="J6" s="34">
        <f t="shared" ref="J6:J66" si="1">I6*0.8</f>
        <v>2843.2000000000003</v>
      </c>
      <c r="K6" s="34"/>
      <c r="L6" s="34"/>
    </row>
    <row r="7" spans="1:12" x14ac:dyDescent="0.15">
      <c r="A7" s="50" t="s">
        <v>72</v>
      </c>
      <c r="B7" s="34">
        <v>32</v>
      </c>
      <c r="C7" s="34">
        <v>32</v>
      </c>
      <c r="D7" s="34">
        <v>13</v>
      </c>
      <c r="E7" s="34">
        <v>19</v>
      </c>
      <c r="F7" s="34">
        <v>2</v>
      </c>
      <c r="G7" s="34">
        <v>2</v>
      </c>
      <c r="H7" s="34">
        <v>2</v>
      </c>
      <c r="I7" s="34">
        <f t="shared" si="0"/>
        <v>5227</v>
      </c>
      <c r="J7" s="34">
        <f t="shared" si="1"/>
        <v>4181.6000000000004</v>
      </c>
      <c r="K7" s="34"/>
      <c r="L7" s="34"/>
    </row>
    <row r="8" spans="1:12" x14ac:dyDescent="0.15">
      <c r="A8" s="50" t="s">
        <v>73</v>
      </c>
      <c r="B8" s="34">
        <v>33</v>
      </c>
      <c r="C8" s="34">
        <v>33</v>
      </c>
      <c r="D8" s="34">
        <v>18</v>
      </c>
      <c r="E8" s="34">
        <v>15</v>
      </c>
      <c r="F8" s="34">
        <v>0</v>
      </c>
      <c r="G8" s="34">
        <v>0</v>
      </c>
      <c r="H8" s="34">
        <v>0</v>
      </c>
      <c r="I8" s="34">
        <f t="shared" si="0"/>
        <v>5181</v>
      </c>
      <c r="J8" s="34">
        <f t="shared" si="1"/>
        <v>4144.8</v>
      </c>
      <c r="K8" s="34"/>
      <c r="L8" s="34"/>
    </row>
    <row r="9" spans="1:12" x14ac:dyDescent="0.15">
      <c r="A9" s="50" t="s">
        <v>74</v>
      </c>
      <c r="B9" s="34">
        <v>30</v>
      </c>
      <c r="C9" s="34">
        <v>30</v>
      </c>
      <c r="D9" s="34">
        <v>17</v>
      </c>
      <c r="E9" s="34">
        <v>13</v>
      </c>
      <c r="F9" s="34">
        <v>2</v>
      </c>
      <c r="G9" s="34">
        <v>2</v>
      </c>
      <c r="H9" s="34">
        <v>2</v>
      </c>
      <c r="I9" s="34">
        <f t="shared" si="0"/>
        <v>4969</v>
      </c>
      <c r="J9" s="34">
        <f t="shared" si="1"/>
        <v>3975.2000000000003</v>
      </c>
      <c r="K9" s="34"/>
      <c r="L9" s="34"/>
    </row>
    <row r="10" spans="1:12" x14ac:dyDescent="0.15">
      <c r="A10" s="50" t="s">
        <v>75</v>
      </c>
      <c r="B10" s="34">
        <v>31</v>
      </c>
      <c r="C10" s="34">
        <v>31</v>
      </c>
      <c r="D10" s="34">
        <v>21</v>
      </c>
      <c r="E10" s="34">
        <v>10</v>
      </c>
      <c r="F10" s="34">
        <v>1</v>
      </c>
      <c r="G10" s="34">
        <v>1</v>
      </c>
      <c r="H10" s="34">
        <v>1</v>
      </c>
      <c r="I10" s="34">
        <f t="shared" si="0"/>
        <v>5038</v>
      </c>
      <c r="J10" s="34">
        <f t="shared" si="1"/>
        <v>4030.4</v>
      </c>
      <c r="K10" s="34"/>
      <c r="L10" s="34"/>
    </row>
    <row r="11" spans="1:12" x14ac:dyDescent="0.15">
      <c r="A11" s="50" t="s">
        <v>76</v>
      </c>
      <c r="B11" s="34">
        <v>7</v>
      </c>
      <c r="C11" s="34">
        <v>7</v>
      </c>
      <c r="D11" s="34">
        <v>1</v>
      </c>
      <c r="E11" s="34">
        <v>6</v>
      </c>
      <c r="F11" s="34">
        <v>13</v>
      </c>
      <c r="G11" s="34">
        <v>13</v>
      </c>
      <c r="H11" s="34">
        <v>13</v>
      </c>
      <c r="I11" s="34">
        <f t="shared" si="0"/>
        <v>2706</v>
      </c>
      <c r="J11" s="34">
        <f t="shared" si="1"/>
        <v>2164.8000000000002</v>
      </c>
      <c r="K11" s="34"/>
      <c r="L11" s="34"/>
    </row>
    <row r="12" spans="1:12" x14ac:dyDescent="0.15">
      <c r="A12" s="50" t="s">
        <v>77</v>
      </c>
      <c r="B12" s="34">
        <v>12</v>
      </c>
      <c r="C12" s="34">
        <v>12</v>
      </c>
      <c r="D12" s="34">
        <v>0</v>
      </c>
      <c r="E12" s="34">
        <v>12</v>
      </c>
      <c r="F12" s="34">
        <v>9</v>
      </c>
      <c r="G12" s="34">
        <v>9</v>
      </c>
      <c r="H12" s="34">
        <v>9</v>
      </c>
      <c r="I12" s="34">
        <f t="shared" si="0"/>
        <v>2946</v>
      </c>
      <c r="J12" s="34">
        <f t="shared" si="1"/>
        <v>2356.8000000000002</v>
      </c>
      <c r="K12" s="34"/>
      <c r="L12" s="34"/>
    </row>
    <row r="13" spans="1:12" x14ac:dyDescent="0.15">
      <c r="A13" s="50" t="s">
        <v>78</v>
      </c>
      <c r="B13" s="34">
        <v>24</v>
      </c>
      <c r="C13" s="34">
        <v>24</v>
      </c>
      <c r="D13" s="34">
        <v>11</v>
      </c>
      <c r="E13" s="34">
        <v>13</v>
      </c>
      <c r="F13" s="34">
        <v>3</v>
      </c>
      <c r="G13" s="34">
        <v>3</v>
      </c>
      <c r="H13" s="34">
        <v>3</v>
      </c>
      <c r="I13" s="34">
        <f t="shared" si="0"/>
        <v>4123</v>
      </c>
      <c r="J13" s="34">
        <f t="shared" si="1"/>
        <v>3298.4</v>
      </c>
      <c r="K13" s="34"/>
      <c r="L13" s="34"/>
    </row>
    <row r="14" spans="1:12" x14ac:dyDescent="0.15">
      <c r="A14" s="50" t="s">
        <v>79</v>
      </c>
      <c r="B14" s="34">
        <v>19</v>
      </c>
      <c r="C14" s="34">
        <v>19</v>
      </c>
      <c r="D14" s="34">
        <v>13</v>
      </c>
      <c r="E14" s="34">
        <v>6</v>
      </c>
      <c r="F14" s="34">
        <v>0</v>
      </c>
      <c r="G14" s="34">
        <v>0</v>
      </c>
      <c r="H14" s="34">
        <v>0</v>
      </c>
      <c r="I14" s="34">
        <f t="shared" si="0"/>
        <v>3012</v>
      </c>
      <c r="J14" s="34">
        <f t="shared" si="1"/>
        <v>2409.6</v>
      </c>
      <c r="K14" s="34"/>
      <c r="L14" s="34"/>
    </row>
    <row r="15" spans="1:12" x14ac:dyDescent="0.15">
      <c r="A15" s="50" t="s">
        <v>80</v>
      </c>
      <c r="B15" s="34">
        <v>19</v>
      </c>
      <c r="C15" s="34">
        <v>19</v>
      </c>
      <c r="D15" s="34">
        <v>10</v>
      </c>
      <c r="E15" s="34">
        <v>9</v>
      </c>
      <c r="F15" s="34">
        <v>2</v>
      </c>
      <c r="G15" s="34">
        <v>2</v>
      </c>
      <c r="H15" s="34">
        <v>2</v>
      </c>
      <c r="I15" s="34">
        <f t="shared" si="0"/>
        <v>3231</v>
      </c>
      <c r="J15" s="34">
        <f t="shared" si="1"/>
        <v>2584.8000000000002</v>
      </c>
      <c r="K15" s="34"/>
      <c r="L15" s="34"/>
    </row>
    <row r="16" spans="1:12" x14ac:dyDescent="0.15">
      <c r="A16" s="50" t="s">
        <v>81</v>
      </c>
      <c r="B16" s="34">
        <v>19</v>
      </c>
      <c r="C16" s="34">
        <v>19</v>
      </c>
      <c r="D16" s="34">
        <v>5</v>
      </c>
      <c r="E16" s="34">
        <v>14</v>
      </c>
      <c r="F16" s="34">
        <v>7</v>
      </c>
      <c r="G16" s="34">
        <v>7</v>
      </c>
      <c r="H16" s="34">
        <v>7</v>
      </c>
      <c r="I16" s="34">
        <f t="shared" si="0"/>
        <v>3806</v>
      </c>
      <c r="J16" s="34">
        <f t="shared" si="1"/>
        <v>3044.8</v>
      </c>
      <c r="K16" s="34"/>
      <c r="L16" s="34"/>
    </row>
    <row r="17" spans="1:12" x14ac:dyDescent="0.15">
      <c r="A17" s="50" t="s">
        <v>82</v>
      </c>
      <c r="B17" s="34">
        <v>29</v>
      </c>
      <c r="C17" s="34">
        <v>29</v>
      </c>
      <c r="D17" s="34">
        <v>9</v>
      </c>
      <c r="E17" s="34">
        <v>20</v>
      </c>
      <c r="F17" s="34">
        <v>1</v>
      </c>
      <c r="G17" s="34">
        <v>1</v>
      </c>
      <c r="H17" s="34">
        <v>1</v>
      </c>
      <c r="I17" s="34">
        <f t="shared" si="0"/>
        <v>4604</v>
      </c>
      <c r="J17" s="34">
        <f t="shared" si="1"/>
        <v>3683.2000000000003</v>
      </c>
      <c r="K17" s="34"/>
      <c r="L17" s="34"/>
    </row>
    <row r="18" spans="1:12" x14ac:dyDescent="0.15">
      <c r="A18" s="50" t="s">
        <v>83</v>
      </c>
      <c r="B18" s="34">
        <v>20</v>
      </c>
      <c r="C18" s="34">
        <v>20</v>
      </c>
      <c r="D18" s="34">
        <v>7</v>
      </c>
      <c r="E18" s="34">
        <v>13</v>
      </c>
      <c r="F18" s="34">
        <v>9</v>
      </c>
      <c r="G18" s="34">
        <v>9</v>
      </c>
      <c r="H18" s="34">
        <v>9</v>
      </c>
      <c r="I18" s="34">
        <f t="shared" si="0"/>
        <v>4231</v>
      </c>
      <c r="J18" s="34">
        <f t="shared" si="1"/>
        <v>3384.8</v>
      </c>
      <c r="K18" s="34"/>
      <c r="L18" s="34"/>
    </row>
    <row r="19" spans="1:12" x14ac:dyDescent="0.15">
      <c r="A19" s="50" t="s">
        <v>84</v>
      </c>
      <c r="B19" s="34">
        <v>28</v>
      </c>
      <c r="C19" s="34">
        <v>28</v>
      </c>
      <c r="D19" s="34">
        <v>8</v>
      </c>
      <c r="E19" s="34">
        <v>20</v>
      </c>
      <c r="F19" s="34">
        <v>3</v>
      </c>
      <c r="G19" s="34">
        <v>3</v>
      </c>
      <c r="H19" s="34">
        <v>3</v>
      </c>
      <c r="I19" s="34">
        <f t="shared" si="0"/>
        <v>4694</v>
      </c>
      <c r="J19" s="34">
        <f t="shared" si="1"/>
        <v>3755.2000000000003</v>
      </c>
      <c r="K19" s="34"/>
      <c r="L19" s="34"/>
    </row>
    <row r="20" spans="1:12" x14ac:dyDescent="0.15">
      <c r="A20" s="50" t="s">
        <v>85</v>
      </c>
      <c r="B20" s="34">
        <v>27</v>
      </c>
      <c r="C20" s="34">
        <v>27</v>
      </c>
      <c r="D20" s="34">
        <v>10</v>
      </c>
      <c r="E20" s="34">
        <v>17</v>
      </c>
      <c r="F20" s="34">
        <v>4</v>
      </c>
      <c r="G20" s="34">
        <v>4</v>
      </c>
      <c r="H20" s="34">
        <v>4</v>
      </c>
      <c r="I20" s="34">
        <f t="shared" si="0"/>
        <v>4691</v>
      </c>
      <c r="J20" s="34">
        <f t="shared" si="1"/>
        <v>3752.8</v>
      </c>
      <c r="K20" s="34"/>
      <c r="L20" s="34"/>
    </row>
    <row r="21" spans="1:12" x14ac:dyDescent="0.15">
      <c r="A21" s="50" t="s">
        <v>86</v>
      </c>
      <c r="B21" s="34">
        <v>10</v>
      </c>
      <c r="C21" s="34">
        <v>10</v>
      </c>
      <c r="D21" s="34">
        <v>1</v>
      </c>
      <c r="E21" s="34">
        <v>9</v>
      </c>
      <c r="F21" s="34">
        <v>13</v>
      </c>
      <c r="G21" s="34">
        <v>13</v>
      </c>
      <c r="H21" s="34">
        <v>13</v>
      </c>
      <c r="I21" s="34">
        <f t="shared" si="0"/>
        <v>3159</v>
      </c>
      <c r="J21" s="34">
        <f t="shared" si="1"/>
        <v>2527.2000000000003</v>
      </c>
      <c r="K21" s="34"/>
      <c r="L21" s="34"/>
    </row>
    <row r="22" spans="1:12" x14ac:dyDescent="0.15">
      <c r="A22" s="50" t="s">
        <v>87</v>
      </c>
      <c r="B22" s="34">
        <v>10</v>
      </c>
      <c r="C22" s="34">
        <v>10</v>
      </c>
      <c r="D22" s="34">
        <v>0</v>
      </c>
      <c r="E22" s="34">
        <v>10</v>
      </c>
      <c r="F22" s="34">
        <v>9</v>
      </c>
      <c r="G22" s="34">
        <v>9</v>
      </c>
      <c r="H22" s="34">
        <v>9</v>
      </c>
      <c r="I22" s="34">
        <f t="shared" si="0"/>
        <v>2644</v>
      </c>
      <c r="J22" s="34">
        <f t="shared" si="1"/>
        <v>2115.2000000000003</v>
      </c>
      <c r="K22" s="34"/>
      <c r="L22" s="34"/>
    </row>
    <row r="23" spans="1:12" x14ac:dyDescent="0.15">
      <c r="A23" s="50" t="s">
        <v>88</v>
      </c>
      <c r="B23" s="34">
        <v>14</v>
      </c>
      <c r="C23" s="34">
        <v>14</v>
      </c>
      <c r="D23" s="34">
        <v>6</v>
      </c>
      <c r="E23" s="34">
        <v>8</v>
      </c>
      <c r="F23" s="34">
        <v>2</v>
      </c>
      <c r="G23" s="34">
        <v>2</v>
      </c>
      <c r="H23" s="34">
        <v>2</v>
      </c>
      <c r="I23" s="34">
        <f t="shared" si="0"/>
        <v>2432</v>
      </c>
      <c r="J23" s="34">
        <f t="shared" si="1"/>
        <v>1945.6000000000001</v>
      </c>
      <c r="K23" s="34"/>
      <c r="L23" s="34"/>
    </row>
    <row r="24" spans="1:12" x14ac:dyDescent="0.15">
      <c r="A24" s="50" t="s">
        <v>89</v>
      </c>
      <c r="B24" s="34">
        <v>12</v>
      </c>
      <c r="C24" s="34">
        <v>12</v>
      </c>
      <c r="D24" s="34">
        <v>5</v>
      </c>
      <c r="E24" s="34">
        <v>7</v>
      </c>
      <c r="F24" s="34">
        <v>2</v>
      </c>
      <c r="G24" s="34">
        <v>2</v>
      </c>
      <c r="H24" s="34">
        <v>2</v>
      </c>
      <c r="I24" s="34">
        <f t="shared" si="0"/>
        <v>2119</v>
      </c>
      <c r="J24" s="34">
        <f t="shared" si="1"/>
        <v>1695.2</v>
      </c>
      <c r="K24" s="34"/>
      <c r="L24" s="34"/>
    </row>
    <row r="25" spans="1:12" x14ac:dyDescent="0.15">
      <c r="A25" s="50" t="s">
        <v>90</v>
      </c>
      <c r="B25" s="34">
        <v>21</v>
      </c>
      <c r="C25" s="34">
        <v>16</v>
      </c>
      <c r="D25" s="34">
        <v>8</v>
      </c>
      <c r="E25" s="34">
        <v>12</v>
      </c>
      <c r="F25" s="34">
        <v>4</v>
      </c>
      <c r="G25" s="34">
        <v>4</v>
      </c>
      <c r="H25" s="34">
        <v>4</v>
      </c>
      <c r="I25" s="34">
        <f t="shared" si="0"/>
        <v>3518</v>
      </c>
      <c r="J25" s="34">
        <f t="shared" si="1"/>
        <v>2814.4</v>
      </c>
      <c r="K25" s="34"/>
      <c r="L25" s="34"/>
    </row>
    <row r="26" spans="1:12" x14ac:dyDescent="0.15">
      <c r="A26" s="50" t="s">
        <v>91</v>
      </c>
      <c r="B26" s="34">
        <v>28</v>
      </c>
      <c r="C26" s="34">
        <v>28</v>
      </c>
      <c r="D26" s="34">
        <v>12</v>
      </c>
      <c r="E26" s="34">
        <v>16</v>
      </c>
      <c r="F26" s="34">
        <v>4</v>
      </c>
      <c r="G26" s="34">
        <v>4</v>
      </c>
      <c r="H26" s="34">
        <v>4</v>
      </c>
      <c r="I26" s="34">
        <f t="shared" si="0"/>
        <v>4864</v>
      </c>
      <c r="J26" s="34">
        <f t="shared" si="1"/>
        <v>3891.2000000000003</v>
      </c>
      <c r="K26" s="34"/>
      <c r="L26" s="34"/>
    </row>
    <row r="27" spans="1:12" x14ac:dyDescent="0.15">
      <c r="A27" s="50" t="s">
        <v>92</v>
      </c>
      <c r="B27" s="34">
        <v>26</v>
      </c>
      <c r="C27" s="34">
        <v>26</v>
      </c>
      <c r="D27" s="34">
        <v>8</v>
      </c>
      <c r="E27" s="34">
        <v>18</v>
      </c>
      <c r="F27" s="34">
        <v>1</v>
      </c>
      <c r="G27" s="34">
        <v>1</v>
      </c>
      <c r="H27" s="34">
        <v>1</v>
      </c>
      <c r="I27" s="34">
        <f t="shared" si="0"/>
        <v>4140</v>
      </c>
      <c r="J27" s="34">
        <f t="shared" si="1"/>
        <v>3312</v>
      </c>
      <c r="K27" s="34"/>
      <c r="L27" s="34"/>
    </row>
    <row r="28" spans="1:12" x14ac:dyDescent="0.15">
      <c r="A28" s="50" t="s">
        <v>93</v>
      </c>
      <c r="B28" s="34">
        <v>29</v>
      </c>
      <c r="C28" s="34">
        <v>29</v>
      </c>
      <c r="D28" s="34">
        <v>13</v>
      </c>
      <c r="E28" s="34">
        <v>16</v>
      </c>
      <c r="F28" s="34">
        <v>8</v>
      </c>
      <c r="G28" s="34">
        <v>8</v>
      </c>
      <c r="H28" s="34">
        <v>8</v>
      </c>
      <c r="I28" s="34">
        <f t="shared" si="0"/>
        <v>5530</v>
      </c>
      <c r="J28" s="34">
        <f t="shared" si="1"/>
        <v>4424</v>
      </c>
      <c r="K28" s="34"/>
      <c r="L28" s="34"/>
    </row>
    <row r="29" spans="1:12" x14ac:dyDescent="0.15">
      <c r="A29" s="50" t="s">
        <v>94</v>
      </c>
      <c r="B29" s="34">
        <v>25</v>
      </c>
      <c r="C29" s="34">
        <v>25</v>
      </c>
      <c r="D29" s="34">
        <v>10</v>
      </c>
      <c r="E29" s="34">
        <v>15</v>
      </c>
      <c r="F29" s="34">
        <v>7</v>
      </c>
      <c r="G29" s="34">
        <v>7</v>
      </c>
      <c r="H29" s="34">
        <v>7</v>
      </c>
      <c r="I29" s="34">
        <f t="shared" si="0"/>
        <v>4767</v>
      </c>
      <c r="J29" s="34">
        <f t="shared" si="1"/>
        <v>3813.6000000000004</v>
      </c>
      <c r="K29" s="34"/>
      <c r="L29" s="34"/>
    </row>
    <row r="30" spans="1:12" x14ac:dyDescent="0.15">
      <c r="A30" s="50" t="s">
        <v>95</v>
      </c>
      <c r="B30" s="34">
        <v>27</v>
      </c>
      <c r="C30" s="34">
        <v>27</v>
      </c>
      <c r="D30" s="34">
        <v>18</v>
      </c>
      <c r="E30" s="34">
        <v>9</v>
      </c>
      <c r="F30" s="34">
        <v>2</v>
      </c>
      <c r="G30" s="34">
        <v>2</v>
      </c>
      <c r="H30" s="34">
        <v>2</v>
      </c>
      <c r="I30" s="34">
        <f t="shared" si="0"/>
        <v>4527</v>
      </c>
      <c r="J30" s="34">
        <f t="shared" si="1"/>
        <v>3621.6000000000004</v>
      </c>
      <c r="K30" s="34"/>
      <c r="L30" s="34"/>
    </row>
    <row r="31" spans="1:12" x14ac:dyDescent="0.15">
      <c r="A31" s="50" t="s">
        <v>96</v>
      </c>
      <c r="B31" s="34">
        <v>28</v>
      </c>
      <c r="C31" s="34">
        <v>28</v>
      </c>
      <c r="D31" s="34">
        <v>13</v>
      </c>
      <c r="E31" s="34">
        <v>15</v>
      </c>
      <c r="F31" s="34">
        <v>4</v>
      </c>
      <c r="G31" s="34">
        <v>4</v>
      </c>
      <c r="H31" s="34">
        <v>4</v>
      </c>
      <c r="I31" s="34">
        <f t="shared" si="0"/>
        <v>4875</v>
      </c>
      <c r="J31" s="34">
        <f t="shared" si="1"/>
        <v>3900</v>
      </c>
      <c r="K31" s="34"/>
      <c r="L31" s="34"/>
    </row>
    <row r="32" spans="1:12" x14ac:dyDescent="0.15">
      <c r="A32" s="50" t="s">
        <v>97</v>
      </c>
      <c r="B32" s="34">
        <v>15</v>
      </c>
      <c r="C32" s="34">
        <v>15</v>
      </c>
      <c r="D32" s="34">
        <v>8</v>
      </c>
      <c r="E32" s="34">
        <v>7</v>
      </c>
      <c r="F32" s="34">
        <v>1</v>
      </c>
      <c r="G32" s="34">
        <v>1</v>
      </c>
      <c r="H32" s="34">
        <v>1</v>
      </c>
      <c r="I32" s="34">
        <f t="shared" si="0"/>
        <v>2479</v>
      </c>
      <c r="J32" s="34">
        <f t="shared" si="1"/>
        <v>1983.2</v>
      </c>
      <c r="K32" s="34"/>
      <c r="L32" s="34"/>
    </row>
    <row r="33" spans="1:12" x14ac:dyDescent="0.15">
      <c r="A33" s="50" t="s">
        <v>98</v>
      </c>
      <c r="B33" s="34">
        <v>19</v>
      </c>
      <c r="C33" s="34">
        <v>19</v>
      </c>
      <c r="D33" s="34">
        <v>16</v>
      </c>
      <c r="E33" s="34">
        <v>3</v>
      </c>
      <c r="F33" s="34">
        <v>1</v>
      </c>
      <c r="G33" s="34">
        <v>1</v>
      </c>
      <c r="H33" s="34">
        <v>1</v>
      </c>
      <c r="I33" s="34">
        <f t="shared" si="0"/>
        <v>3171</v>
      </c>
      <c r="J33" s="34">
        <f t="shared" si="1"/>
        <v>2536.8000000000002</v>
      </c>
      <c r="K33" s="34"/>
      <c r="L33" s="34"/>
    </row>
    <row r="34" spans="1:12" x14ac:dyDescent="0.15">
      <c r="A34" s="50" t="s">
        <v>99</v>
      </c>
      <c r="B34" s="34">
        <v>16</v>
      </c>
      <c r="C34" s="34">
        <v>16</v>
      </c>
      <c r="D34" s="34">
        <v>11</v>
      </c>
      <c r="E34" s="34">
        <v>5</v>
      </c>
      <c r="F34" s="34">
        <v>0</v>
      </c>
      <c r="G34" s="34">
        <v>0</v>
      </c>
      <c r="H34" s="34">
        <v>0</v>
      </c>
      <c r="I34" s="34">
        <f t="shared" si="0"/>
        <v>2537</v>
      </c>
      <c r="J34" s="34">
        <f t="shared" si="1"/>
        <v>2029.6000000000001</v>
      </c>
      <c r="K34" s="34"/>
      <c r="L34" s="34"/>
    </row>
    <row r="35" spans="1:12" x14ac:dyDescent="0.15">
      <c r="A35" s="50" t="s">
        <v>100</v>
      </c>
      <c r="B35" s="34">
        <v>21</v>
      </c>
      <c r="C35" s="34">
        <v>21</v>
      </c>
      <c r="D35" s="34">
        <v>14</v>
      </c>
      <c r="E35" s="34">
        <v>7</v>
      </c>
      <c r="F35" s="34">
        <v>0</v>
      </c>
      <c r="G35" s="34">
        <v>0</v>
      </c>
      <c r="H35" s="34">
        <v>0</v>
      </c>
      <c r="I35" s="34">
        <f t="shared" si="0"/>
        <v>3325</v>
      </c>
      <c r="J35" s="34">
        <f t="shared" si="1"/>
        <v>2660</v>
      </c>
      <c r="K35" s="34"/>
      <c r="L35" s="34"/>
    </row>
    <row r="36" spans="1:12" x14ac:dyDescent="0.15">
      <c r="A36" s="50" t="s">
        <v>101</v>
      </c>
      <c r="B36" s="34">
        <v>16</v>
      </c>
      <c r="C36" s="34">
        <v>16</v>
      </c>
      <c r="D36" s="34">
        <v>8</v>
      </c>
      <c r="E36" s="34">
        <v>8</v>
      </c>
      <c r="F36" s="34">
        <v>2</v>
      </c>
      <c r="G36" s="34">
        <v>2</v>
      </c>
      <c r="H36" s="34">
        <v>2</v>
      </c>
      <c r="I36" s="34">
        <f t="shared" si="0"/>
        <v>2756</v>
      </c>
      <c r="J36" s="34">
        <f t="shared" si="1"/>
        <v>2204.8000000000002</v>
      </c>
      <c r="K36" s="34"/>
      <c r="L36" s="34"/>
    </row>
    <row r="37" spans="1:12" x14ac:dyDescent="0.15">
      <c r="A37" s="50" t="s">
        <v>102</v>
      </c>
      <c r="B37" s="34">
        <v>17</v>
      </c>
      <c r="C37" s="34">
        <v>17</v>
      </c>
      <c r="D37" s="34">
        <v>5</v>
      </c>
      <c r="E37" s="34">
        <v>12</v>
      </c>
      <c r="F37" s="34">
        <v>5</v>
      </c>
      <c r="G37" s="34">
        <v>5</v>
      </c>
      <c r="H37" s="34">
        <v>5</v>
      </c>
      <c r="I37" s="34">
        <f t="shared" si="0"/>
        <v>3252</v>
      </c>
      <c r="J37" s="34">
        <f t="shared" si="1"/>
        <v>2601.6000000000004</v>
      </c>
      <c r="K37" s="34"/>
      <c r="L37" s="34"/>
    </row>
    <row r="38" spans="1:12" x14ac:dyDescent="0.15">
      <c r="A38" s="50" t="s">
        <v>103</v>
      </c>
      <c r="B38" s="34">
        <v>18</v>
      </c>
      <c r="C38" s="34">
        <v>18</v>
      </c>
      <c r="D38" s="34">
        <v>4</v>
      </c>
      <c r="E38" s="34">
        <v>14</v>
      </c>
      <c r="F38" s="34">
        <v>1</v>
      </c>
      <c r="G38" s="34">
        <v>1</v>
      </c>
      <c r="H38" s="34">
        <v>1</v>
      </c>
      <c r="I38" s="34">
        <f t="shared" ref="I38:I69" si="2">$B$5*B38+$C$5*C38+$D$5*D38+$E$5*E38+$F$5*F38+$G$5*G38+$H$5*H38</f>
        <v>2888</v>
      </c>
      <c r="J38" s="34">
        <f t="shared" si="1"/>
        <v>2310.4</v>
      </c>
      <c r="K38" s="34"/>
      <c r="L38" s="34"/>
    </row>
    <row r="39" spans="1:12" x14ac:dyDescent="0.15">
      <c r="A39" s="50" t="s">
        <v>104</v>
      </c>
      <c r="B39" s="34">
        <v>20</v>
      </c>
      <c r="C39" s="34">
        <v>20</v>
      </c>
      <c r="D39" s="34">
        <v>6</v>
      </c>
      <c r="E39" s="34">
        <v>14</v>
      </c>
      <c r="F39" s="34">
        <v>2</v>
      </c>
      <c r="G39" s="34">
        <v>2</v>
      </c>
      <c r="H39" s="34">
        <v>2</v>
      </c>
      <c r="I39" s="34">
        <f t="shared" si="2"/>
        <v>3338</v>
      </c>
      <c r="J39" s="34">
        <f t="shared" si="1"/>
        <v>2670.4</v>
      </c>
      <c r="K39" s="34"/>
      <c r="L39" s="34"/>
    </row>
    <row r="40" spans="1:12" x14ac:dyDescent="0.15">
      <c r="A40" s="50" t="s">
        <v>105</v>
      </c>
      <c r="B40" s="34">
        <v>25</v>
      </c>
      <c r="C40" s="34">
        <v>25</v>
      </c>
      <c r="D40" s="34">
        <v>15</v>
      </c>
      <c r="E40" s="34">
        <v>10</v>
      </c>
      <c r="F40" s="34">
        <v>8</v>
      </c>
      <c r="G40" s="34">
        <v>8</v>
      </c>
      <c r="H40" s="34">
        <v>8</v>
      </c>
      <c r="I40" s="34">
        <f t="shared" si="2"/>
        <v>4948</v>
      </c>
      <c r="J40" s="34">
        <f t="shared" si="1"/>
        <v>3958.4</v>
      </c>
      <c r="K40" s="34"/>
      <c r="L40" s="34"/>
    </row>
    <row r="41" spans="1:12" x14ac:dyDescent="0.15">
      <c r="A41" s="50" t="s">
        <v>106</v>
      </c>
      <c r="B41" s="34">
        <v>26</v>
      </c>
      <c r="C41" s="34">
        <v>26</v>
      </c>
      <c r="D41" s="34">
        <v>10</v>
      </c>
      <c r="E41" s="34">
        <v>16</v>
      </c>
      <c r="F41" s="34">
        <v>2</v>
      </c>
      <c r="G41" s="34">
        <v>2</v>
      </c>
      <c r="H41" s="34">
        <v>2</v>
      </c>
      <c r="I41" s="34">
        <f t="shared" si="2"/>
        <v>4288</v>
      </c>
      <c r="J41" s="34">
        <f t="shared" si="1"/>
        <v>3430.4</v>
      </c>
      <c r="K41" s="34"/>
      <c r="L41" s="34"/>
    </row>
    <row r="42" spans="1:12" x14ac:dyDescent="0.15">
      <c r="A42" s="50" t="s">
        <v>107</v>
      </c>
      <c r="B42" s="34">
        <v>27</v>
      </c>
      <c r="C42" s="34">
        <v>27</v>
      </c>
      <c r="D42" s="34">
        <v>13</v>
      </c>
      <c r="E42" s="34">
        <v>14</v>
      </c>
      <c r="F42" s="34">
        <v>2</v>
      </c>
      <c r="G42" s="34">
        <v>2</v>
      </c>
      <c r="H42" s="34">
        <v>2</v>
      </c>
      <c r="I42" s="34">
        <f t="shared" si="2"/>
        <v>4472</v>
      </c>
      <c r="J42" s="34">
        <f t="shared" si="1"/>
        <v>3577.6000000000004</v>
      </c>
      <c r="K42" s="34"/>
      <c r="L42" s="34"/>
    </row>
    <row r="43" spans="1:12" x14ac:dyDescent="0.15">
      <c r="A43" s="50" t="s">
        <v>108</v>
      </c>
      <c r="B43" s="34">
        <v>24</v>
      </c>
      <c r="C43" s="34">
        <v>24</v>
      </c>
      <c r="D43" s="34">
        <v>10</v>
      </c>
      <c r="E43" s="34">
        <v>14</v>
      </c>
      <c r="F43" s="34">
        <v>6</v>
      </c>
      <c r="G43" s="34">
        <v>6</v>
      </c>
      <c r="H43" s="34">
        <v>6</v>
      </c>
      <c r="I43" s="34">
        <f t="shared" si="2"/>
        <v>4490</v>
      </c>
      <c r="J43" s="34">
        <f t="shared" si="1"/>
        <v>3592</v>
      </c>
      <c r="K43" s="34"/>
      <c r="L43" s="34"/>
    </row>
    <row r="44" spans="1:12" x14ac:dyDescent="0.15">
      <c r="A44" s="50" t="s">
        <v>109</v>
      </c>
      <c r="B44" s="34">
        <v>19</v>
      </c>
      <c r="C44" s="34">
        <v>19</v>
      </c>
      <c r="D44" s="34">
        <v>7</v>
      </c>
      <c r="E44" s="34">
        <v>12</v>
      </c>
      <c r="F44" s="34">
        <v>7</v>
      </c>
      <c r="G44" s="34">
        <v>7</v>
      </c>
      <c r="H44" s="34">
        <v>7</v>
      </c>
      <c r="I44" s="34">
        <f t="shared" si="2"/>
        <v>3828</v>
      </c>
      <c r="J44" s="34">
        <f t="shared" si="1"/>
        <v>3062.4</v>
      </c>
      <c r="K44" s="34"/>
      <c r="L44" s="34"/>
    </row>
    <row r="45" spans="1:12" x14ac:dyDescent="0.15">
      <c r="A45" s="50" t="s">
        <v>110</v>
      </c>
      <c r="B45" s="34">
        <v>29</v>
      </c>
      <c r="C45" s="34">
        <v>29</v>
      </c>
      <c r="D45" s="34">
        <v>6</v>
      </c>
      <c r="E45" s="34">
        <v>23</v>
      </c>
      <c r="F45" s="34">
        <v>3</v>
      </c>
      <c r="G45" s="34">
        <v>3</v>
      </c>
      <c r="H45" s="34">
        <v>3</v>
      </c>
      <c r="I45" s="34">
        <f t="shared" si="2"/>
        <v>4823</v>
      </c>
      <c r="J45" s="34">
        <f t="shared" si="1"/>
        <v>3858.4</v>
      </c>
      <c r="K45" s="34"/>
      <c r="L45" s="34"/>
    </row>
    <row r="46" spans="1:12" x14ac:dyDescent="0.15">
      <c r="A46" s="50" t="s">
        <v>111</v>
      </c>
      <c r="B46" s="34">
        <v>17</v>
      </c>
      <c r="C46" s="34">
        <v>17</v>
      </c>
      <c r="D46" s="34">
        <v>5</v>
      </c>
      <c r="E46" s="34">
        <v>12</v>
      </c>
      <c r="F46" s="34">
        <v>4</v>
      </c>
      <c r="G46" s="34">
        <v>4</v>
      </c>
      <c r="H46" s="34">
        <v>4</v>
      </c>
      <c r="I46" s="34">
        <f t="shared" si="2"/>
        <v>3126</v>
      </c>
      <c r="J46" s="34">
        <f t="shared" si="1"/>
        <v>2500.8000000000002</v>
      </c>
      <c r="K46" s="34"/>
      <c r="L46" s="34"/>
    </row>
    <row r="47" spans="1:12" x14ac:dyDescent="0.15">
      <c r="A47" s="50" t="s">
        <v>112</v>
      </c>
      <c r="B47" s="34">
        <v>22</v>
      </c>
      <c r="C47" s="34">
        <v>22</v>
      </c>
      <c r="D47" s="34">
        <v>3</v>
      </c>
      <c r="E47" s="34">
        <v>19</v>
      </c>
      <c r="F47" s="34">
        <v>1</v>
      </c>
      <c r="G47" s="34">
        <v>1</v>
      </c>
      <c r="H47" s="34">
        <v>1</v>
      </c>
      <c r="I47" s="34">
        <f t="shared" si="2"/>
        <v>3481</v>
      </c>
      <c r="J47" s="34">
        <f t="shared" si="1"/>
        <v>2784.8</v>
      </c>
      <c r="K47" s="34"/>
      <c r="L47" s="34"/>
    </row>
    <row r="48" spans="1:12" x14ac:dyDescent="0.15">
      <c r="A48" s="50" t="s">
        <v>113</v>
      </c>
      <c r="B48" s="34">
        <v>27</v>
      </c>
      <c r="C48" s="34">
        <v>27</v>
      </c>
      <c r="D48" s="34">
        <v>7</v>
      </c>
      <c r="E48" s="34">
        <v>20</v>
      </c>
      <c r="F48" s="34">
        <v>1</v>
      </c>
      <c r="G48" s="34">
        <v>1</v>
      </c>
      <c r="H48" s="34">
        <v>1</v>
      </c>
      <c r="I48" s="34">
        <f t="shared" si="2"/>
        <v>4280</v>
      </c>
      <c r="J48" s="34">
        <f t="shared" si="1"/>
        <v>3424</v>
      </c>
      <c r="K48" s="34"/>
      <c r="L48" s="34"/>
    </row>
    <row r="49" spans="1:12" x14ac:dyDescent="0.15">
      <c r="A49" s="50" t="s">
        <v>114</v>
      </c>
      <c r="B49" s="34">
        <v>19</v>
      </c>
      <c r="C49" s="34">
        <v>19</v>
      </c>
      <c r="D49" s="34">
        <v>8</v>
      </c>
      <c r="E49" s="34">
        <v>11</v>
      </c>
      <c r="F49" s="34">
        <v>0</v>
      </c>
      <c r="G49" s="34">
        <v>0</v>
      </c>
      <c r="H49" s="34">
        <v>0</v>
      </c>
      <c r="I49" s="34">
        <f t="shared" si="2"/>
        <v>2957</v>
      </c>
      <c r="J49" s="34">
        <f t="shared" si="1"/>
        <v>2365.6</v>
      </c>
      <c r="K49" s="34"/>
      <c r="L49" s="34"/>
    </row>
    <row r="50" spans="1:12" x14ac:dyDescent="0.15">
      <c r="A50" s="50" t="s">
        <v>115</v>
      </c>
      <c r="B50" s="34">
        <v>24</v>
      </c>
      <c r="C50" s="34">
        <v>24</v>
      </c>
      <c r="D50" s="34">
        <v>13</v>
      </c>
      <c r="E50" s="34">
        <v>11</v>
      </c>
      <c r="F50" s="34">
        <v>0</v>
      </c>
      <c r="G50" s="34">
        <v>0</v>
      </c>
      <c r="H50" s="34">
        <v>0</v>
      </c>
      <c r="I50" s="34">
        <f t="shared" si="2"/>
        <v>3767</v>
      </c>
      <c r="J50" s="34">
        <f t="shared" si="1"/>
        <v>3013.6000000000004</v>
      </c>
      <c r="K50" s="34"/>
      <c r="L50" s="34"/>
    </row>
    <row r="51" spans="1:12" x14ac:dyDescent="0.15">
      <c r="A51" s="50" t="s">
        <v>116</v>
      </c>
      <c r="B51" s="34">
        <v>19</v>
      </c>
      <c r="C51" s="34">
        <v>19</v>
      </c>
      <c r="D51" s="34">
        <v>10</v>
      </c>
      <c r="E51" s="34">
        <v>9</v>
      </c>
      <c r="F51" s="34">
        <v>1</v>
      </c>
      <c r="G51" s="34">
        <v>1</v>
      </c>
      <c r="H51" s="34">
        <v>1</v>
      </c>
      <c r="I51" s="34">
        <f t="shared" si="2"/>
        <v>3105</v>
      </c>
      <c r="J51" s="34">
        <f t="shared" si="1"/>
        <v>2484</v>
      </c>
      <c r="K51" s="34"/>
      <c r="L51" s="34"/>
    </row>
    <row r="52" spans="1:12" x14ac:dyDescent="0.15">
      <c r="A52" s="50" t="s">
        <v>117</v>
      </c>
      <c r="B52" s="34">
        <v>19</v>
      </c>
      <c r="C52" s="34">
        <v>19</v>
      </c>
      <c r="D52" s="34">
        <v>12</v>
      </c>
      <c r="E52" s="34">
        <v>7</v>
      </c>
      <c r="F52" s="34">
        <v>1</v>
      </c>
      <c r="G52" s="34">
        <v>1</v>
      </c>
      <c r="H52" s="34">
        <v>1</v>
      </c>
      <c r="I52" s="34">
        <f t="shared" si="2"/>
        <v>3127</v>
      </c>
      <c r="J52" s="34">
        <f t="shared" si="1"/>
        <v>2501.6000000000004</v>
      </c>
      <c r="K52" s="34"/>
      <c r="L52" s="34"/>
    </row>
    <row r="53" spans="1:12" x14ac:dyDescent="0.15">
      <c r="A53" s="50" t="s">
        <v>118</v>
      </c>
      <c r="B53" s="34">
        <v>36</v>
      </c>
      <c r="C53" s="34">
        <v>36</v>
      </c>
      <c r="D53" s="34">
        <v>14</v>
      </c>
      <c r="E53" s="34">
        <v>22</v>
      </c>
      <c r="F53" s="34">
        <v>3</v>
      </c>
      <c r="G53" s="34">
        <v>3</v>
      </c>
      <c r="H53" s="34">
        <v>3</v>
      </c>
      <c r="I53" s="34">
        <f t="shared" si="2"/>
        <v>5968</v>
      </c>
      <c r="J53" s="34">
        <f t="shared" si="1"/>
        <v>4774.4000000000005</v>
      </c>
      <c r="K53" s="34"/>
      <c r="L53" s="34"/>
    </row>
    <row r="54" spans="1:12" x14ac:dyDescent="0.15">
      <c r="A54" s="50" t="s">
        <v>119</v>
      </c>
      <c r="B54" s="34">
        <v>31</v>
      </c>
      <c r="C54" s="34">
        <v>31</v>
      </c>
      <c r="D54" s="34">
        <v>20</v>
      </c>
      <c r="E54" s="34">
        <v>11</v>
      </c>
      <c r="F54" s="34">
        <v>3</v>
      </c>
      <c r="G54" s="34">
        <v>3</v>
      </c>
      <c r="H54" s="34">
        <v>3</v>
      </c>
      <c r="I54" s="34">
        <f t="shared" si="2"/>
        <v>5279</v>
      </c>
      <c r="J54" s="34">
        <f t="shared" si="1"/>
        <v>4223.2</v>
      </c>
      <c r="K54" s="34"/>
      <c r="L54" s="34"/>
    </row>
    <row r="55" spans="1:12" x14ac:dyDescent="0.15">
      <c r="A55" s="50" t="s">
        <v>120</v>
      </c>
      <c r="B55" s="34">
        <v>23</v>
      </c>
      <c r="C55" s="34">
        <v>23</v>
      </c>
      <c r="D55" s="34">
        <v>11</v>
      </c>
      <c r="E55" s="34">
        <v>12</v>
      </c>
      <c r="F55" s="34">
        <v>1</v>
      </c>
      <c r="G55" s="34">
        <v>1</v>
      </c>
      <c r="H55" s="34">
        <v>1</v>
      </c>
      <c r="I55" s="34">
        <f t="shared" si="2"/>
        <v>3720</v>
      </c>
      <c r="J55" s="34">
        <f t="shared" si="1"/>
        <v>2976</v>
      </c>
      <c r="K55" s="34"/>
      <c r="L55" s="34"/>
    </row>
    <row r="56" spans="1:12" x14ac:dyDescent="0.15">
      <c r="A56" s="50" t="s">
        <v>121</v>
      </c>
      <c r="B56" s="34">
        <v>20</v>
      </c>
      <c r="C56" s="34">
        <v>20</v>
      </c>
      <c r="D56" s="34">
        <v>12</v>
      </c>
      <c r="E56" s="34">
        <v>8</v>
      </c>
      <c r="F56" s="34">
        <v>1</v>
      </c>
      <c r="G56" s="34">
        <v>1</v>
      </c>
      <c r="H56" s="34">
        <v>1</v>
      </c>
      <c r="I56" s="34">
        <f t="shared" si="2"/>
        <v>3278</v>
      </c>
      <c r="J56" s="34">
        <f t="shared" si="1"/>
        <v>2622.4</v>
      </c>
      <c r="K56" s="34"/>
      <c r="L56" s="34"/>
    </row>
    <row r="57" spans="1:12" x14ac:dyDescent="0.15">
      <c r="A57" s="50" t="s">
        <v>122</v>
      </c>
      <c r="B57" s="34">
        <v>17</v>
      </c>
      <c r="C57" s="34">
        <v>17</v>
      </c>
      <c r="D57" s="34">
        <v>12</v>
      </c>
      <c r="E57" s="34">
        <v>5</v>
      </c>
      <c r="F57" s="34">
        <v>0</v>
      </c>
      <c r="G57" s="34">
        <v>0</v>
      </c>
      <c r="H57" s="34">
        <v>0</v>
      </c>
      <c r="I57" s="34">
        <f t="shared" si="2"/>
        <v>2699</v>
      </c>
      <c r="J57" s="34">
        <f t="shared" si="1"/>
        <v>2159.2000000000003</v>
      </c>
      <c r="K57" s="34"/>
      <c r="L57" s="34"/>
    </row>
    <row r="58" spans="1:12" x14ac:dyDescent="0.15">
      <c r="A58" s="50" t="s">
        <v>123</v>
      </c>
      <c r="B58" s="34">
        <v>22</v>
      </c>
      <c r="C58" s="34">
        <v>22</v>
      </c>
      <c r="D58" s="34">
        <v>9</v>
      </c>
      <c r="E58" s="34">
        <v>13</v>
      </c>
      <c r="F58" s="34">
        <v>3</v>
      </c>
      <c r="G58" s="34">
        <v>3</v>
      </c>
      <c r="H58" s="34">
        <v>3</v>
      </c>
      <c r="I58" s="34">
        <f t="shared" si="2"/>
        <v>3799</v>
      </c>
      <c r="J58" s="34">
        <f t="shared" si="1"/>
        <v>3039.2000000000003</v>
      </c>
      <c r="K58" s="34"/>
      <c r="L58" s="34"/>
    </row>
    <row r="59" spans="1:12" x14ac:dyDescent="0.15">
      <c r="A59" s="50" t="s">
        <v>124</v>
      </c>
      <c r="B59" s="34">
        <v>23</v>
      </c>
      <c r="C59" s="34">
        <v>23</v>
      </c>
      <c r="D59" s="34">
        <v>14</v>
      </c>
      <c r="E59" s="34">
        <v>9</v>
      </c>
      <c r="F59" s="34">
        <v>4</v>
      </c>
      <c r="G59" s="34">
        <v>4</v>
      </c>
      <c r="H59" s="34">
        <v>4</v>
      </c>
      <c r="I59" s="34">
        <f t="shared" si="2"/>
        <v>4131</v>
      </c>
      <c r="J59" s="34">
        <f t="shared" si="1"/>
        <v>3304.8</v>
      </c>
      <c r="K59" s="34"/>
      <c r="L59" s="34"/>
    </row>
    <row r="60" spans="1:12" x14ac:dyDescent="0.15">
      <c r="A60" s="50" t="s">
        <v>125</v>
      </c>
      <c r="B60" s="34">
        <v>21</v>
      </c>
      <c r="C60" s="34">
        <v>21</v>
      </c>
      <c r="D60" s="34">
        <v>9</v>
      </c>
      <c r="E60" s="34">
        <v>12</v>
      </c>
      <c r="F60" s="34">
        <v>3</v>
      </c>
      <c r="G60" s="34">
        <v>3</v>
      </c>
      <c r="H60" s="34">
        <v>3</v>
      </c>
      <c r="I60" s="34">
        <f t="shared" si="2"/>
        <v>3648</v>
      </c>
      <c r="J60" s="34">
        <f t="shared" si="1"/>
        <v>2918.4</v>
      </c>
      <c r="K60" s="34"/>
      <c r="L60" s="34"/>
    </row>
    <row r="61" spans="1:12" x14ac:dyDescent="0.15">
      <c r="A61" s="50" t="s">
        <v>126</v>
      </c>
      <c r="B61" s="34">
        <v>29</v>
      </c>
      <c r="C61" s="34">
        <v>29</v>
      </c>
      <c r="D61" s="34">
        <v>8</v>
      </c>
      <c r="E61" s="34">
        <v>21</v>
      </c>
      <c r="F61" s="34">
        <v>1</v>
      </c>
      <c r="G61" s="34">
        <v>1</v>
      </c>
      <c r="H61" s="34">
        <v>1</v>
      </c>
      <c r="I61" s="34">
        <f t="shared" si="2"/>
        <v>4593</v>
      </c>
      <c r="J61" s="34">
        <f t="shared" si="1"/>
        <v>3674.4</v>
      </c>
      <c r="K61" s="34"/>
      <c r="L61" s="34"/>
    </row>
    <row r="62" spans="1:12" x14ac:dyDescent="0.15">
      <c r="A62" s="50" t="s">
        <v>127</v>
      </c>
      <c r="B62" s="34">
        <v>23</v>
      </c>
      <c r="C62" s="34">
        <v>23</v>
      </c>
      <c r="D62" s="34">
        <v>10</v>
      </c>
      <c r="E62" s="34">
        <v>13</v>
      </c>
      <c r="F62" s="34">
        <v>7</v>
      </c>
      <c r="G62" s="34">
        <v>7</v>
      </c>
      <c r="H62" s="34">
        <v>7</v>
      </c>
      <c r="I62" s="34">
        <f t="shared" si="2"/>
        <v>4465</v>
      </c>
      <c r="J62" s="34">
        <f t="shared" si="1"/>
        <v>3572</v>
      </c>
      <c r="K62" s="34"/>
      <c r="L62" s="34"/>
    </row>
    <row r="63" spans="1:12" x14ac:dyDescent="0.15">
      <c r="A63" s="50" t="s">
        <v>128</v>
      </c>
      <c r="B63" s="34">
        <v>42</v>
      </c>
      <c r="C63" s="34">
        <v>42</v>
      </c>
      <c r="D63" s="34">
        <v>24</v>
      </c>
      <c r="E63" s="34">
        <v>18</v>
      </c>
      <c r="F63" s="34">
        <v>1</v>
      </c>
      <c r="G63" s="34">
        <v>1</v>
      </c>
      <c r="H63" s="34">
        <v>1</v>
      </c>
      <c r="I63" s="34">
        <f t="shared" si="2"/>
        <v>6732</v>
      </c>
      <c r="J63" s="34">
        <f t="shared" si="1"/>
        <v>5385.6</v>
      </c>
      <c r="K63" s="34"/>
      <c r="L63" s="34"/>
    </row>
    <row r="64" spans="1:12" x14ac:dyDescent="0.15">
      <c r="A64" s="50" t="s">
        <v>129</v>
      </c>
      <c r="B64" s="34">
        <v>35</v>
      </c>
      <c r="C64" s="34">
        <v>35</v>
      </c>
      <c r="D64" s="34">
        <v>18</v>
      </c>
      <c r="E64" s="34">
        <v>16</v>
      </c>
      <c r="F64" s="34">
        <v>5</v>
      </c>
      <c r="G64" s="34">
        <v>5</v>
      </c>
      <c r="H64" s="34">
        <v>5</v>
      </c>
      <c r="I64" s="34">
        <f t="shared" si="2"/>
        <v>6068</v>
      </c>
      <c r="J64" s="34">
        <f t="shared" si="1"/>
        <v>4854.4000000000005</v>
      </c>
      <c r="K64" s="34"/>
      <c r="L64" s="34"/>
    </row>
    <row r="65" spans="1:12" x14ac:dyDescent="0.15">
      <c r="A65" s="50" t="s">
        <v>130</v>
      </c>
      <c r="B65" s="34">
        <v>15</v>
      </c>
      <c r="C65" s="34">
        <v>15</v>
      </c>
      <c r="D65" s="34">
        <v>8</v>
      </c>
      <c r="E65" s="34">
        <v>7</v>
      </c>
      <c r="F65" s="34">
        <v>1</v>
      </c>
      <c r="G65" s="34">
        <v>1</v>
      </c>
      <c r="H65" s="34">
        <v>1</v>
      </c>
      <c r="I65" s="34">
        <f t="shared" si="2"/>
        <v>2479</v>
      </c>
      <c r="J65" s="34">
        <f t="shared" si="1"/>
        <v>1983.2</v>
      </c>
      <c r="K65" s="34"/>
      <c r="L65" s="34"/>
    </row>
    <row r="66" spans="1:12" x14ac:dyDescent="0.15">
      <c r="A66" s="50" t="s">
        <v>131</v>
      </c>
      <c r="B66" s="34">
        <v>4</v>
      </c>
      <c r="C66" s="34">
        <v>4</v>
      </c>
      <c r="D66" s="34">
        <v>3</v>
      </c>
      <c r="E66" s="34">
        <v>1</v>
      </c>
      <c r="F66" s="34">
        <v>5</v>
      </c>
      <c r="G66" s="34">
        <v>5</v>
      </c>
      <c r="H66" s="34">
        <v>5</v>
      </c>
      <c r="I66" s="34">
        <f t="shared" si="2"/>
        <v>1267</v>
      </c>
      <c r="J66" s="34">
        <f t="shared" si="1"/>
        <v>1013.6</v>
      </c>
      <c r="K66" s="34"/>
      <c r="L66" s="34"/>
    </row>
    <row r="67" spans="1:12" x14ac:dyDescent="0.15">
      <c r="A67" s="50" t="s">
        <v>132</v>
      </c>
      <c r="B67" s="34">
        <v>22</v>
      </c>
      <c r="C67" s="34">
        <v>22</v>
      </c>
      <c r="D67" s="34">
        <v>12</v>
      </c>
      <c r="E67" s="34">
        <v>10</v>
      </c>
      <c r="F67" s="34">
        <v>4</v>
      </c>
      <c r="G67" s="34">
        <v>4</v>
      </c>
      <c r="H67" s="34">
        <v>4</v>
      </c>
      <c r="I67" s="34">
        <f t="shared" si="2"/>
        <v>3958</v>
      </c>
      <c r="J67" s="34">
        <f t="shared" ref="J67:J70" si="3">I67*0.8</f>
        <v>3166.4</v>
      </c>
      <c r="K67" s="34"/>
      <c r="L67" s="34"/>
    </row>
    <row r="68" spans="1:12" x14ac:dyDescent="0.15">
      <c r="A68" s="50" t="s">
        <v>133</v>
      </c>
      <c r="B68" s="34">
        <v>25</v>
      </c>
      <c r="C68" s="34">
        <v>25</v>
      </c>
      <c r="D68" s="34">
        <v>12</v>
      </c>
      <c r="E68" s="34">
        <v>13</v>
      </c>
      <c r="F68" s="34">
        <v>5</v>
      </c>
      <c r="G68" s="34">
        <v>5</v>
      </c>
      <c r="H68" s="34">
        <v>5</v>
      </c>
      <c r="I68" s="34">
        <f t="shared" si="2"/>
        <v>4537</v>
      </c>
      <c r="J68" s="34">
        <f t="shared" si="3"/>
        <v>3629.6000000000004</v>
      </c>
      <c r="K68" s="34"/>
      <c r="L68" s="34"/>
    </row>
    <row r="69" spans="1:12" x14ac:dyDescent="0.15">
      <c r="A69" s="50" t="s">
        <v>134</v>
      </c>
      <c r="B69" s="34">
        <v>26</v>
      </c>
      <c r="C69" s="34">
        <v>26</v>
      </c>
      <c r="D69" s="34">
        <v>15</v>
      </c>
      <c r="E69" s="34">
        <v>11</v>
      </c>
      <c r="F69" s="34">
        <v>2</v>
      </c>
      <c r="G69" s="34">
        <v>2</v>
      </c>
      <c r="H69" s="34">
        <v>2</v>
      </c>
      <c r="I69" s="34">
        <f t="shared" si="2"/>
        <v>4343</v>
      </c>
      <c r="J69" s="34">
        <f t="shared" si="3"/>
        <v>3474.4</v>
      </c>
      <c r="K69" s="34"/>
      <c r="L69" s="34"/>
    </row>
    <row r="70" spans="1:12" x14ac:dyDescent="0.15">
      <c r="A70" s="50" t="s">
        <v>135</v>
      </c>
      <c r="B70" s="34">
        <v>29</v>
      </c>
      <c r="C70" s="34">
        <v>29</v>
      </c>
      <c r="D70" s="34">
        <v>8</v>
      </c>
      <c r="E70" s="34">
        <v>21</v>
      </c>
      <c r="F70" s="34">
        <v>5</v>
      </c>
      <c r="G70" s="34">
        <v>5</v>
      </c>
      <c r="H70" s="34">
        <v>5</v>
      </c>
      <c r="I70" s="34">
        <f t="shared" ref="I70" si="4">$B$5*B70+$C$5*C70+$D$5*D70+$E$5*E70+$F$5*F70+$G$5*G70+$H$5*H70</f>
        <v>5097</v>
      </c>
      <c r="J70" s="34">
        <f t="shared" si="3"/>
        <v>4077.6000000000004</v>
      </c>
      <c r="K70" s="34"/>
      <c r="L70" s="34"/>
    </row>
    <row r="71" spans="1:12" x14ac:dyDescent="0.15">
      <c r="A71" s="50" t="s">
        <v>136</v>
      </c>
      <c r="B71" s="34">
        <v>28</v>
      </c>
      <c r="C71" s="34">
        <v>28</v>
      </c>
      <c r="D71" s="34">
        <v>10</v>
      </c>
      <c r="E71" s="34">
        <v>18</v>
      </c>
      <c r="F71" s="34">
        <v>8</v>
      </c>
      <c r="G71" s="34">
        <v>8</v>
      </c>
      <c r="H71" s="34">
        <v>8</v>
      </c>
      <c r="I71" s="34">
        <f t="shared" ref="I71:I77" si="5">$B$5*B71+$C$5*C71+$D$5*D71+$E$5*E71+$F$5*F71+$G$5*G71+$H$5*H71</f>
        <v>5346</v>
      </c>
      <c r="J71" s="34">
        <f t="shared" ref="J71:J77" si="6">I71*0.8</f>
        <v>4276.8</v>
      </c>
      <c r="K71" s="34"/>
      <c r="L71" s="34"/>
    </row>
    <row r="72" spans="1:12" x14ac:dyDescent="0.15">
      <c r="A72" s="50" t="s">
        <v>137</v>
      </c>
      <c r="B72" s="34">
        <v>17</v>
      </c>
      <c r="C72" s="34">
        <v>17</v>
      </c>
      <c r="D72" s="34">
        <v>3</v>
      </c>
      <c r="E72" s="34">
        <v>14</v>
      </c>
      <c r="F72" s="34">
        <v>9</v>
      </c>
      <c r="G72" s="34">
        <v>9</v>
      </c>
      <c r="H72" s="34">
        <v>9</v>
      </c>
      <c r="I72" s="34">
        <f t="shared" si="5"/>
        <v>3734</v>
      </c>
      <c r="J72" s="34">
        <f t="shared" si="6"/>
        <v>2987.2000000000003</v>
      </c>
      <c r="K72" s="34"/>
      <c r="L72" s="34"/>
    </row>
    <row r="73" spans="1:12" x14ac:dyDescent="0.15">
      <c r="A73" s="50" t="s">
        <v>138</v>
      </c>
      <c r="B73" s="34">
        <v>16</v>
      </c>
      <c r="C73" s="34">
        <v>16</v>
      </c>
      <c r="D73" s="34">
        <v>1</v>
      </c>
      <c r="E73" s="34">
        <v>15</v>
      </c>
      <c r="F73" s="34">
        <v>10</v>
      </c>
      <c r="G73" s="34">
        <v>10</v>
      </c>
      <c r="H73" s="34">
        <v>10</v>
      </c>
      <c r="I73" s="34">
        <f t="shared" si="5"/>
        <v>3687</v>
      </c>
      <c r="J73" s="34">
        <f t="shared" si="6"/>
        <v>2949.6000000000004</v>
      </c>
      <c r="K73" s="34"/>
      <c r="L73" s="34"/>
    </row>
    <row r="74" spans="1:12" x14ac:dyDescent="0.15">
      <c r="A74" s="50" t="s">
        <v>139</v>
      </c>
      <c r="B74" s="34">
        <v>37</v>
      </c>
      <c r="C74" s="34">
        <v>37</v>
      </c>
      <c r="D74" s="34">
        <v>16</v>
      </c>
      <c r="E74" s="34">
        <v>21</v>
      </c>
      <c r="F74" s="34">
        <v>2</v>
      </c>
      <c r="G74" s="34">
        <v>2</v>
      </c>
      <c r="H74" s="34">
        <v>2</v>
      </c>
      <c r="I74" s="34">
        <f t="shared" si="5"/>
        <v>6015</v>
      </c>
      <c r="J74" s="34">
        <f t="shared" si="6"/>
        <v>4812</v>
      </c>
      <c r="K74" s="34"/>
      <c r="L74" s="34"/>
    </row>
    <row r="75" spans="1:12" x14ac:dyDescent="0.15">
      <c r="A75" s="50" t="s">
        <v>140</v>
      </c>
      <c r="B75" s="34">
        <v>21</v>
      </c>
      <c r="C75" s="34">
        <v>21</v>
      </c>
      <c r="D75" s="34">
        <v>10</v>
      </c>
      <c r="E75" s="34">
        <v>10</v>
      </c>
      <c r="F75" s="34">
        <v>6</v>
      </c>
      <c r="G75" s="34">
        <v>6</v>
      </c>
      <c r="H75" s="34">
        <v>6</v>
      </c>
      <c r="I75" s="34">
        <f t="shared" si="5"/>
        <v>3992</v>
      </c>
      <c r="J75" s="34">
        <f t="shared" si="6"/>
        <v>3193.6000000000004</v>
      </c>
      <c r="K75" s="34"/>
      <c r="L75" s="34"/>
    </row>
    <row r="76" spans="1:12" x14ac:dyDescent="0.15">
      <c r="A76" s="50" t="s">
        <v>141</v>
      </c>
      <c r="B76" s="34">
        <v>19</v>
      </c>
      <c r="C76" s="34">
        <v>19</v>
      </c>
      <c r="D76" s="34">
        <v>7</v>
      </c>
      <c r="E76" s="34">
        <v>12</v>
      </c>
      <c r="F76" s="34">
        <v>4</v>
      </c>
      <c r="G76" s="34">
        <v>4</v>
      </c>
      <c r="H76" s="34">
        <v>4</v>
      </c>
      <c r="I76" s="34">
        <f t="shared" si="5"/>
        <v>3450</v>
      </c>
      <c r="J76" s="34">
        <f t="shared" si="6"/>
        <v>2760</v>
      </c>
      <c r="K76" s="34"/>
      <c r="L76" s="34"/>
    </row>
    <row r="77" spans="1:12" x14ac:dyDescent="0.15">
      <c r="A77" s="50" t="s">
        <v>142</v>
      </c>
      <c r="B77" s="34">
        <v>27</v>
      </c>
      <c r="C77" s="34">
        <v>27</v>
      </c>
      <c r="D77" s="34">
        <v>13</v>
      </c>
      <c r="E77" s="34">
        <v>14</v>
      </c>
      <c r="F77" s="34">
        <v>6</v>
      </c>
      <c r="G77" s="34">
        <v>6</v>
      </c>
      <c r="H77" s="34">
        <v>6</v>
      </c>
      <c r="I77" s="34">
        <f t="shared" si="5"/>
        <v>4976</v>
      </c>
      <c r="J77" s="34">
        <f t="shared" si="6"/>
        <v>3980.8</v>
      </c>
      <c r="K77" s="34"/>
      <c r="L77" s="34"/>
    </row>
    <row r="78" spans="1:12" x14ac:dyDescent="0.15">
      <c r="A78" s="50" t="s">
        <v>323</v>
      </c>
      <c r="B78">
        <f>SUM(B6:B77)</f>
        <v>1626</v>
      </c>
      <c r="C78">
        <f t="shared" ref="C78:H78" si="7">SUM(C6:C77)</f>
        <v>1621</v>
      </c>
      <c r="D78">
        <f t="shared" si="7"/>
        <v>712</v>
      </c>
      <c r="E78">
        <f t="shared" si="7"/>
        <v>911</v>
      </c>
      <c r="F78">
        <f t="shared" si="7"/>
        <v>264</v>
      </c>
      <c r="G78">
        <f t="shared" si="7"/>
        <v>264</v>
      </c>
      <c r="H78">
        <f t="shared" si="7"/>
        <v>264</v>
      </c>
    </row>
  </sheetData>
  <mergeCells count="6">
    <mergeCell ref="A1:L2"/>
    <mergeCell ref="A3:A5"/>
    <mergeCell ref="I3:I5"/>
    <mergeCell ref="J3:J5"/>
    <mergeCell ref="K3:K5"/>
    <mergeCell ref="L3:L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6"/>
  <sheetViews>
    <sheetView workbookViewId="0">
      <selection activeCell="D8" sqref="D8"/>
    </sheetView>
  </sheetViews>
  <sheetFormatPr defaultRowHeight="13.5" x14ac:dyDescent="0.15"/>
  <cols>
    <col min="1" max="1" width="13.625" customWidth="1"/>
    <col min="2" max="2" width="12.25" customWidth="1"/>
    <col min="3" max="3" width="14.25" customWidth="1"/>
    <col min="4" max="4" width="12.125" customWidth="1"/>
  </cols>
  <sheetData>
    <row r="1" spans="1:8" x14ac:dyDescent="0.15">
      <c r="A1" s="76" t="s">
        <v>324</v>
      </c>
      <c r="B1" s="77"/>
      <c r="C1" s="77"/>
      <c r="D1" s="77"/>
      <c r="E1" s="77"/>
      <c r="F1" s="77"/>
      <c r="G1" s="77"/>
      <c r="H1" s="77"/>
    </row>
    <row r="2" spans="1:8" x14ac:dyDescent="0.15">
      <c r="A2" s="77"/>
      <c r="B2" s="77"/>
      <c r="C2" s="77"/>
      <c r="D2" s="77"/>
      <c r="E2" s="77"/>
      <c r="F2" s="77"/>
      <c r="G2" s="77"/>
      <c r="H2" s="77"/>
    </row>
    <row r="3" spans="1:8" ht="27" customHeight="1" x14ac:dyDescent="0.15">
      <c r="A3" s="78" t="s">
        <v>0</v>
      </c>
      <c r="B3" s="52" t="s">
        <v>244</v>
      </c>
      <c r="C3" s="52" t="s">
        <v>245</v>
      </c>
      <c r="D3" s="52" t="s">
        <v>246</v>
      </c>
      <c r="E3" s="78" t="s">
        <v>1</v>
      </c>
      <c r="F3" s="78" t="s">
        <v>2</v>
      </c>
      <c r="G3" s="78" t="s">
        <v>3</v>
      </c>
      <c r="H3" s="78" t="s">
        <v>4</v>
      </c>
    </row>
    <row r="4" spans="1:8" ht="39" customHeight="1" x14ac:dyDescent="0.15">
      <c r="A4" s="78"/>
      <c r="B4" s="54" t="s">
        <v>258</v>
      </c>
      <c r="C4" s="54" t="s">
        <v>259</v>
      </c>
      <c r="D4" s="54" t="s">
        <v>260</v>
      </c>
      <c r="E4" s="78"/>
      <c r="F4" s="78"/>
      <c r="G4" s="78"/>
      <c r="H4" s="78"/>
    </row>
    <row r="5" spans="1:8" ht="18.75" customHeight="1" x14ac:dyDescent="0.15">
      <c r="A5" s="78"/>
      <c r="B5" s="52">
        <v>39</v>
      </c>
      <c r="C5" s="52">
        <v>30</v>
      </c>
      <c r="D5" s="52">
        <v>89</v>
      </c>
      <c r="E5" s="78"/>
      <c r="F5" s="78"/>
      <c r="G5" s="78"/>
      <c r="H5" s="78"/>
    </row>
    <row r="6" spans="1:8" ht="24.75" customHeight="1" x14ac:dyDescent="0.15">
      <c r="A6" s="12" t="s">
        <v>247</v>
      </c>
      <c r="B6" s="13">
        <v>16</v>
      </c>
      <c r="C6" s="13">
        <v>36</v>
      </c>
      <c r="D6" s="13">
        <v>30</v>
      </c>
      <c r="E6" s="11">
        <f>B$5*B6+C$5*C6+D$5*D6</f>
        <v>4374</v>
      </c>
      <c r="F6" s="11">
        <f>E6*0.8</f>
        <v>3499.2000000000003</v>
      </c>
      <c r="G6" s="12"/>
      <c r="H6" s="12"/>
    </row>
    <row r="7" spans="1:8" ht="24.75" customHeight="1" x14ac:dyDescent="0.15">
      <c r="A7" s="12" t="s">
        <v>248</v>
      </c>
      <c r="B7" s="13">
        <v>26</v>
      </c>
      <c r="C7" s="13">
        <v>24</v>
      </c>
      <c r="D7" s="13">
        <v>28</v>
      </c>
      <c r="E7" s="11">
        <f>B$5*B7+C$5*C7+D$5*D7</f>
        <v>4226</v>
      </c>
      <c r="F7" s="11">
        <f t="shared" ref="F7:F8" si="0">E7*0.8</f>
        <v>3380.8</v>
      </c>
      <c r="G7" s="12"/>
      <c r="H7" s="12"/>
    </row>
    <row r="8" spans="1:8" ht="24.75" customHeight="1" x14ac:dyDescent="0.15">
      <c r="A8" s="12" t="s">
        <v>5</v>
      </c>
      <c r="B8" s="13">
        <f>SUM(B6:B7)</f>
        <v>42</v>
      </c>
      <c r="C8" s="13">
        <f t="shared" ref="C8:D8" si="1">SUM(C6:C7)</f>
        <v>60</v>
      </c>
      <c r="D8" s="13">
        <f t="shared" si="1"/>
        <v>58</v>
      </c>
      <c r="E8" s="11">
        <f t="shared" ref="E8" si="2">B$5*B8+C$5*C8+D$5*D8</f>
        <v>8600</v>
      </c>
      <c r="F8" s="11">
        <f t="shared" si="0"/>
        <v>6880</v>
      </c>
      <c r="G8" s="12"/>
      <c r="H8" s="12"/>
    </row>
    <row r="9" spans="1:8" ht="20.100000000000001" customHeight="1" x14ac:dyDescent="0.15"/>
    <row r="10" spans="1:8" ht="20.100000000000001" customHeight="1" x14ac:dyDescent="0.15"/>
    <row r="11" spans="1:8" ht="20.100000000000001" customHeight="1" x14ac:dyDescent="0.15"/>
    <row r="12" spans="1:8" ht="20.100000000000001" customHeight="1" x14ac:dyDescent="0.15"/>
    <row r="13" spans="1:8" ht="20.100000000000001" customHeight="1" x14ac:dyDescent="0.15"/>
    <row r="14" spans="1:8" ht="20.100000000000001" customHeight="1" x14ac:dyDescent="0.15"/>
    <row r="15" spans="1:8" ht="20.100000000000001" customHeight="1" x14ac:dyDescent="0.15"/>
    <row r="16" spans="1:8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</sheetData>
  <mergeCells count="6">
    <mergeCell ref="A1:H2"/>
    <mergeCell ref="A3:A5"/>
    <mergeCell ref="E3:E5"/>
    <mergeCell ref="F3:F5"/>
    <mergeCell ref="G3:G5"/>
    <mergeCell ref="H3:H5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77"/>
  <sheetViews>
    <sheetView workbookViewId="0">
      <selection activeCell="G14" sqref="G14"/>
    </sheetView>
  </sheetViews>
  <sheetFormatPr defaultColWidth="9" defaultRowHeight="13.5" x14ac:dyDescent="0.15"/>
  <cols>
    <col min="2" max="2" width="15.5" customWidth="1"/>
    <col min="3" max="3" width="5.75" customWidth="1"/>
  </cols>
  <sheetData>
    <row r="1" spans="1:7" s="1" customFormat="1" ht="14.25" x14ac:dyDescent="0.15">
      <c r="A1" s="72" t="s">
        <v>324</v>
      </c>
      <c r="B1" s="72"/>
      <c r="C1" s="72"/>
      <c r="D1" s="72"/>
      <c r="E1" s="72"/>
      <c r="F1" s="72"/>
      <c r="G1" s="72"/>
    </row>
    <row r="2" spans="1:7" s="1" customFormat="1" ht="14.25" x14ac:dyDescent="0.15">
      <c r="A2" s="72"/>
      <c r="B2" s="72"/>
      <c r="C2" s="72"/>
      <c r="D2" s="72"/>
      <c r="E2" s="72"/>
      <c r="F2" s="72"/>
      <c r="G2" s="72"/>
    </row>
    <row r="3" spans="1:7" s="1" customFormat="1" ht="24.75" customHeight="1" x14ac:dyDescent="0.15">
      <c r="A3" s="73" t="s">
        <v>0</v>
      </c>
      <c r="B3" s="52" t="s">
        <v>255</v>
      </c>
      <c r="C3" s="52"/>
      <c r="D3" s="73" t="s">
        <v>1</v>
      </c>
      <c r="E3" s="73" t="s">
        <v>2</v>
      </c>
      <c r="F3" s="73" t="s">
        <v>3</v>
      </c>
      <c r="G3" s="73" t="s">
        <v>4</v>
      </c>
    </row>
    <row r="4" spans="1:7" s="2" customFormat="1" ht="27.95" customHeight="1" x14ac:dyDescent="0.15">
      <c r="A4" s="74"/>
      <c r="B4" s="55" t="s">
        <v>261</v>
      </c>
      <c r="C4" s="56"/>
      <c r="D4" s="74"/>
      <c r="E4" s="74"/>
      <c r="F4" s="74"/>
      <c r="G4" s="74"/>
    </row>
    <row r="5" spans="1:7" s="2" customFormat="1" ht="21.95" customHeight="1" x14ac:dyDescent="0.15">
      <c r="A5" s="74"/>
      <c r="B5" s="57">
        <v>40</v>
      </c>
      <c r="C5" s="57"/>
      <c r="D5" s="74"/>
      <c r="E5" s="74"/>
      <c r="F5" s="74"/>
      <c r="G5" s="74"/>
    </row>
    <row r="6" spans="1:7" s="3" customFormat="1" ht="22.5" customHeight="1" x14ac:dyDescent="0.15">
      <c r="A6" s="4" t="s">
        <v>249</v>
      </c>
      <c r="B6" s="5">
        <v>9</v>
      </c>
      <c r="C6" s="5"/>
      <c r="D6" s="5">
        <f>$B$5*B6+$C$5*C6</f>
        <v>360</v>
      </c>
      <c r="E6" s="5">
        <f t="shared" ref="E6:E7" si="0">D6*0.8</f>
        <v>288</v>
      </c>
      <c r="F6" s="5"/>
      <c r="G6" s="5"/>
    </row>
    <row r="7" spans="1:7" s="3" customFormat="1" ht="22.5" customHeight="1" x14ac:dyDescent="0.15">
      <c r="A7" s="4" t="s">
        <v>250</v>
      </c>
      <c r="B7" s="5">
        <v>14</v>
      </c>
      <c r="C7" s="5"/>
      <c r="D7" s="5">
        <f>$B$5*B7+$C$5*C7</f>
        <v>560</v>
      </c>
      <c r="E7" s="5">
        <f t="shared" si="0"/>
        <v>448</v>
      </c>
      <c r="F7" s="5"/>
      <c r="G7" s="5"/>
    </row>
    <row r="8" spans="1:7" s="3" customFormat="1" ht="22.5" customHeight="1" x14ac:dyDescent="0.15">
      <c r="A8" s="4" t="s">
        <v>251</v>
      </c>
      <c r="B8" s="5">
        <v>17</v>
      </c>
      <c r="C8" s="5"/>
      <c r="D8" s="5">
        <f t="shared" ref="D8:D11" si="1">$B$5*B8+$C$5*C8</f>
        <v>680</v>
      </c>
      <c r="E8" s="5">
        <f t="shared" ref="E8:E11" si="2">D8*0.8</f>
        <v>544</v>
      </c>
      <c r="F8" s="5"/>
      <c r="G8" s="5"/>
    </row>
    <row r="9" spans="1:7" s="3" customFormat="1" ht="22.5" customHeight="1" x14ac:dyDescent="0.15">
      <c r="A9" s="4" t="s">
        <v>252</v>
      </c>
      <c r="B9" s="5">
        <v>30</v>
      </c>
      <c r="C9" s="5"/>
      <c r="D9" s="5">
        <f t="shared" si="1"/>
        <v>1200</v>
      </c>
      <c r="E9" s="5">
        <f t="shared" si="2"/>
        <v>960</v>
      </c>
      <c r="F9" s="5"/>
      <c r="G9" s="5"/>
    </row>
    <row r="10" spans="1:7" s="3" customFormat="1" ht="22.5" customHeight="1" x14ac:dyDescent="0.15">
      <c r="A10" s="4" t="s">
        <v>253</v>
      </c>
      <c r="B10" s="5">
        <v>21</v>
      </c>
      <c r="C10" s="5"/>
      <c r="D10" s="5">
        <f t="shared" si="1"/>
        <v>840</v>
      </c>
      <c r="E10" s="5">
        <f t="shared" si="2"/>
        <v>672</v>
      </c>
      <c r="F10" s="5"/>
      <c r="G10" s="5"/>
    </row>
    <row r="11" spans="1:7" s="3" customFormat="1" ht="22.5" customHeight="1" x14ac:dyDescent="0.15">
      <c r="A11" s="4" t="s">
        <v>254</v>
      </c>
      <c r="B11" s="5">
        <v>30</v>
      </c>
      <c r="C11" s="5"/>
      <c r="D11" s="5">
        <f t="shared" si="1"/>
        <v>1200</v>
      </c>
      <c r="E11" s="5">
        <f t="shared" si="2"/>
        <v>960</v>
      </c>
      <c r="F11" s="5"/>
      <c r="G11" s="5"/>
    </row>
    <row r="12" spans="1:7" ht="20.100000000000001" customHeight="1" x14ac:dyDescent="0.15">
      <c r="B12" s="6">
        <f>SUM(B6:B11)</f>
        <v>121</v>
      </c>
      <c r="C12" s="6">
        <f t="shared" ref="C12:E12" si="3">SUM(C6:C11)</f>
        <v>0</v>
      </c>
      <c r="D12" s="6">
        <f t="shared" si="3"/>
        <v>4840</v>
      </c>
      <c r="E12" s="6">
        <f t="shared" si="3"/>
        <v>3872</v>
      </c>
    </row>
    <row r="13" spans="1:7" ht="20.100000000000001" customHeight="1" x14ac:dyDescent="0.15"/>
    <row r="14" spans="1:7" ht="20.100000000000001" customHeight="1" x14ac:dyDescent="0.15"/>
    <row r="15" spans="1:7" ht="20.100000000000001" customHeight="1" x14ac:dyDescent="0.15"/>
    <row r="16" spans="1:7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</sheetData>
  <mergeCells count="6">
    <mergeCell ref="F3:F5"/>
    <mergeCell ref="G3:G5"/>
    <mergeCell ref="A1:G2"/>
    <mergeCell ref="A3:A5"/>
    <mergeCell ref="D3:D5"/>
    <mergeCell ref="E3:E5"/>
  </mergeCells>
  <phoneticPr fontId="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E13" sqref="E13"/>
    </sheetView>
  </sheetViews>
  <sheetFormatPr defaultRowHeight="13.5" x14ac:dyDescent="0.15"/>
  <cols>
    <col min="1" max="1" width="13.625" customWidth="1"/>
    <col min="2" max="2" width="12.25" customWidth="1"/>
    <col min="3" max="3" width="14.25" customWidth="1"/>
    <col min="4" max="4" width="12.125" customWidth="1"/>
  </cols>
  <sheetData>
    <row r="1" spans="1:8" x14ac:dyDescent="0.15">
      <c r="A1" s="76" t="s">
        <v>324</v>
      </c>
      <c r="B1" s="77"/>
      <c r="C1" s="77"/>
      <c r="D1" s="77"/>
      <c r="E1" s="77"/>
      <c r="F1" s="77"/>
      <c r="G1" s="77"/>
      <c r="H1" s="77"/>
    </row>
    <row r="2" spans="1:8" x14ac:dyDescent="0.15">
      <c r="A2" s="77"/>
      <c r="B2" s="77"/>
      <c r="C2" s="77"/>
      <c r="D2" s="77"/>
      <c r="E2" s="77"/>
      <c r="F2" s="77"/>
      <c r="G2" s="77"/>
      <c r="H2" s="77"/>
    </row>
    <row r="3" spans="1:8" ht="27" customHeight="1" x14ac:dyDescent="0.15">
      <c r="A3" s="78" t="s">
        <v>0</v>
      </c>
      <c r="B3" s="52" t="s">
        <v>262</v>
      </c>
      <c r="C3" s="52" t="s">
        <v>263</v>
      </c>
      <c r="D3" s="52" t="s">
        <v>264</v>
      </c>
      <c r="E3" s="78" t="s">
        <v>1</v>
      </c>
      <c r="F3" s="78" t="s">
        <v>2</v>
      </c>
      <c r="G3" s="78" t="s">
        <v>3</v>
      </c>
      <c r="H3" s="78" t="s">
        <v>4</v>
      </c>
    </row>
    <row r="4" spans="1:8" ht="39" customHeight="1" x14ac:dyDescent="0.15">
      <c r="A4" s="78"/>
      <c r="B4" s="54" t="s">
        <v>262</v>
      </c>
      <c r="C4" s="54" t="s">
        <v>265</v>
      </c>
      <c r="D4" s="54" t="s">
        <v>266</v>
      </c>
      <c r="E4" s="78"/>
      <c r="F4" s="78"/>
      <c r="G4" s="78"/>
      <c r="H4" s="78"/>
    </row>
    <row r="5" spans="1:8" ht="18.75" customHeight="1" x14ac:dyDescent="0.15">
      <c r="A5" s="78"/>
      <c r="B5" s="52">
        <v>47</v>
      </c>
      <c r="C5" s="52">
        <v>55</v>
      </c>
      <c r="D5" s="52">
        <v>36</v>
      </c>
      <c r="E5" s="78"/>
      <c r="F5" s="78"/>
      <c r="G5" s="78"/>
      <c r="H5" s="78"/>
    </row>
    <row r="6" spans="1:8" ht="24.75" customHeight="1" x14ac:dyDescent="0.15">
      <c r="A6" s="12" t="s">
        <v>267</v>
      </c>
      <c r="B6" s="13"/>
      <c r="C6" s="13">
        <v>16</v>
      </c>
      <c r="D6" s="13">
        <v>4</v>
      </c>
      <c r="E6" s="11">
        <f>B$5*B6+C$5*C6+D$5*D6</f>
        <v>1024</v>
      </c>
      <c r="F6" s="11">
        <f>E6*0.8</f>
        <v>819.2</v>
      </c>
      <c r="G6" s="12"/>
      <c r="H6" s="12"/>
    </row>
    <row r="7" spans="1:8" ht="24.75" customHeight="1" x14ac:dyDescent="0.15">
      <c r="A7" s="12" t="s">
        <v>268</v>
      </c>
      <c r="B7" s="13"/>
      <c r="C7" s="13">
        <v>6</v>
      </c>
      <c r="D7" s="13">
        <v>14</v>
      </c>
      <c r="E7" s="11">
        <f t="shared" ref="E7:E11" si="0">B$5*B7+C$5*C7+D$5*D7</f>
        <v>834</v>
      </c>
      <c r="F7" s="11">
        <f t="shared" ref="F7" si="1">E7*0.8</f>
        <v>667.2</v>
      </c>
      <c r="G7" s="12"/>
      <c r="H7" s="12"/>
    </row>
    <row r="8" spans="1:8" ht="24.75" customHeight="1" x14ac:dyDescent="0.15">
      <c r="A8" s="36" t="s">
        <v>269</v>
      </c>
      <c r="B8" s="37"/>
      <c r="C8" s="37">
        <v>14</v>
      </c>
      <c r="D8" s="37">
        <v>10</v>
      </c>
      <c r="E8" s="11">
        <f t="shared" si="0"/>
        <v>1130</v>
      </c>
      <c r="F8" s="11">
        <f t="shared" ref="F8:F12" si="2">E8*0.8</f>
        <v>904</v>
      </c>
      <c r="G8" s="36"/>
      <c r="H8" s="36"/>
    </row>
    <row r="9" spans="1:8" ht="24.75" customHeight="1" x14ac:dyDescent="0.15">
      <c r="A9" s="36" t="s">
        <v>90</v>
      </c>
      <c r="B9" s="37">
        <v>18</v>
      </c>
      <c r="C9" s="37"/>
      <c r="D9" s="37"/>
      <c r="E9" s="11">
        <f t="shared" si="0"/>
        <v>846</v>
      </c>
      <c r="F9" s="11">
        <f t="shared" si="2"/>
        <v>676.80000000000007</v>
      </c>
      <c r="G9" s="36"/>
      <c r="H9" s="36"/>
    </row>
    <row r="10" spans="1:8" ht="24.75" customHeight="1" x14ac:dyDescent="0.15">
      <c r="A10" s="36" t="s">
        <v>91</v>
      </c>
      <c r="B10" s="37">
        <v>7</v>
      </c>
      <c r="C10" s="37"/>
      <c r="D10" s="37"/>
      <c r="E10" s="11">
        <f>B$5*B10+C$5*C10+D$5*D10</f>
        <v>329</v>
      </c>
      <c r="F10" s="11">
        <f t="shared" si="2"/>
        <v>263.2</v>
      </c>
      <c r="G10" s="36"/>
      <c r="H10" s="36"/>
    </row>
    <row r="11" spans="1:8" ht="24.75" customHeight="1" x14ac:dyDescent="0.15">
      <c r="A11" s="36" t="s">
        <v>92</v>
      </c>
      <c r="B11" s="37">
        <v>8</v>
      </c>
      <c r="C11" s="37"/>
      <c r="D11" s="37"/>
      <c r="E11" s="11">
        <f t="shared" si="0"/>
        <v>376</v>
      </c>
      <c r="F11" s="11">
        <f t="shared" si="2"/>
        <v>300.8</v>
      </c>
      <c r="G11" s="36"/>
      <c r="H11" s="36"/>
    </row>
    <row r="12" spans="1:8" ht="24.75" customHeight="1" x14ac:dyDescent="0.15">
      <c r="A12" s="36" t="s">
        <v>93</v>
      </c>
      <c r="B12" s="37">
        <v>16</v>
      </c>
      <c r="C12" s="37"/>
      <c r="D12" s="37"/>
      <c r="E12" s="11">
        <f>B$5*B12+C$5*C12+D$5*D12</f>
        <v>752</v>
      </c>
      <c r="F12" s="11">
        <f t="shared" si="2"/>
        <v>601.6</v>
      </c>
      <c r="G12" s="36"/>
      <c r="H12" s="36"/>
    </row>
    <row r="13" spans="1:8" ht="24.75" customHeight="1" x14ac:dyDescent="0.15">
      <c r="A13" s="12" t="s">
        <v>5</v>
      </c>
      <c r="B13" s="13">
        <f>SUM(B6:B12)</f>
        <v>49</v>
      </c>
      <c r="C13" s="13">
        <f t="shared" ref="C13:E13" si="3">SUM(C6:C12)</f>
        <v>36</v>
      </c>
      <c r="D13" s="13">
        <f t="shared" si="3"/>
        <v>28</v>
      </c>
      <c r="E13" s="13">
        <f t="shared" si="3"/>
        <v>5291</v>
      </c>
      <c r="F13" s="13">
        <f>SUM(F6:F12)</f>
        <v>4232.8</v>
      </c>
      <c r="G13" s="12"/>
      <c r="H13" s="12"/>
    </row>
    <row r="14" spans="1:8" ht="20.100000000000001" customHeight="1" x14ac:dyDescent="0.15"/>
    <row r="15" spans="1:8" ht="20.100000000000001" customHeight="1" x14ac:dyDescent="0.15"/>
    <row r="16" spans="1:8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</sheetData>
  <mergeCells count="6">
    <mergeCell ref="A1:H2"/>
    <mergeCell ref="A3:A5"/>
    <mergeCell ref="E3:E5"/>
    <mergeCell ref="F3:F5"/>
    <mergeCell ref="G3:G5"/>
    <mergeCell ref="H3:H5"/>
  </mergeCells>
  <phoneticPr fontId="3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D19" sqref="D19"/>
    </sheetView>
  </sheetViews>
  <sheetFormatPr defaultRowHeight="13.5" x14ac:dyDescent="0.15"/>
  <cols>
    <col min="1" max="1" width="13.625" customWidth="1"/>
    <col min="2" max="2" width="12.25" customWidth="1"/>
    <col min="3" max="3" width="14.25" customWidth="1"/>
    <col min="4" max="4" width="12.125" customWidth="1"/>
  </cols>
  <sheetData>
    <row r="1" spans="1:8" x14ac:dyDescent="0.15">
      <c r="A1" s="76" t="s">
        <v>324</v>
      </c>
      <c r="B1" s="77"/>
      <c r="C1" s="77"/>
      <c r="D1" s="77"/>
      <c r="E1" s="77"/>
      <c r="F1" s="77"/>
      <c r="G1" s="77"/>
      <c r="H1" s="77"/>
    </row>
    <row r="2" spans="1:8" x14ac:dyDescent="0.15">
      <c r="A2" s="77"/>
      <c r="B2" s="77"/>
      <c r="C2" s="77"/>
      <c r="D2" s="77"/>
      <c r="E2" s="77"/>
      <c r="F2" s="77"/>
      <c r="G2" s="77"/>
      <c r="H2" s="77"/>
    </row>
    <row r="3" spans="1:8" ht="27" customHeight="1" x14ac:dyDescent="0.15">
      <c r="A3" s="78" t="s">
        <v>0</v>
      </c>
      <c r="B3" s="52" t="s">
        <v>270</v>
      </c>
      <c r="C3" s="66" t="s">
        <v>271</v>
      </c>
      <c r="D3" s="52" t="s">
        <v>272</v>
      </c>
      <c r="E3" s="78" t="s">
        <v>1</v>
      </c>
      <c r="F3" s="78" t="s">
        <v>2</v>
      </c>
      <c r="G3" s="78" t="s">
        <v>3</v>
      </c>
      <c r="H3" s="78" t="s">
        <v>4</v>
      </c>
    </row>
    <row r="4" spans="1:8" ht="39" customHeight="1" x14ac:dyDescent="0.15">
      <c r="A4" s="78"/>
      <c r="B4" s="54" t="s">
        <v>270</v>
      </c>
      <c r="C4" s="67" t="s">
        <v>273</v>
      </c>
      <c r="D4" s="54" t="s">
        <v>274</v>
      </c>
      <c r="E4" s="78"/>
      <c r="F4" s="78"/>
      <c r="G4" s="78"/>
      <c r="H4" s="78"/>
    </row>
    <row r="5" spans="1:8" ht="18.75" customHeight="1" x14ac:dyDescent="0.15">
      <c r="A5" s="78"/>
      <c r="B5" s="52">
        <v>49</v>
      </c>
      <c r="C5" s="66">
        <v>60</v>
      </c>
      <c r="D5" s="52">
        <v>42</v>
      </c>
      <c r="E5" s="78"/>
      <c r="F5" s="78"/>
      <c r="G5" s="78"/>
      <c r="H5" s="78"/>
    </row>
    <row r="6" spans="1:8" ht="24.75" customHeight="1" x14ac:dyDescent="0.15">
      <c r="A6" s="12" t="s">
        <v>275</v>
      </c>
      <c r="B6" s="13">
        <v>2</v>
      </c>
      <c r="C6" s="13"/>
      <c r="D6" s="13">
        <v>3</v>
      </c>
      <c r="E6" s="11">
        <f>B$5*B6+C$5*C6+D$5*D6</f>
        <v>224</v>
      </c>
      <c r="F6" s="11">
        <f>E6*0.8</f>
        <v>179.20000000000002</v>
      </c>
      <c r="G6" s="12"/>
      <c r="H6" s="12"/>
    </row>
    <row r="7" spans="1:8" ht="24.75" customHeight="1" x14ac:dyDescent="0.15">
      <c r="A7" s="36" t="s">
        <v>276</v>
      </c>
      <c r="B7" s="37">
        <v>3</v>
      </c>
      <c r="C7" s="37"/>
      <c r="D7" s="37">
        <v>1</v>
      </c>
      <c r="E7" s="11">
        <f t="shared" ref="E7:E17" si="0">B$5*B7+C$5*C7+D$5*D7</f>
        <v>189</v>
      </c>
      <c r="F7" s="11">
        <f t="shared" ref="F7:F17" si="1">E7*0.8</f>
        <v>151.20000000000002</v>
      </c>
      <c r="G7" s="36"/>
      <c r="H7" s="36"/>
    </row>
    <row r="8" spans="1:8" ht="24.75" customHeight="1" x14ac:dyDescent="0.15">
      <c r="A8" s="36" t="s">
        <v>277</v>
      </c>
      <c r="B8" s="37">
        <v>5</v>
      </c>
      <c r="C8" s="37"/>
      <c r="D8" s="37">
        <v>0</v>
      </c>
      <c r="E8" s="11">
        <f t="shared" si="0"/>
        <v>245</v>
      </c>
      <c r="F8" s="11">
        <f t="shared" si="1"/>
        <v>196</v>
      </c>
      <c r="G8" s="36"/>
      <c r="H8" s="36"/>
    </row>
    <row r="9" spans="1:8" ht="24.75" customHeight="1" x14ac:dyDescent="0.15">
      <c r="A9" s="36" t="s">
        <v>278</v>
      </c>
      <c r="B9" s="37">
        <v>4</v>
      </c>
      <c r="C9" s="37"/>
      <c r="D9" s="37"/>
      <c r="E9" s="11">
        <f t="shared" si="0"/>
        <v>196</v>
      </c>
      <c r="F9" s="11">
        <f t="shared" si="1"/>
        <v>156.80000000000001</v>
      </c>
      <c r="G9" s="36"/>
      <c r="H9" s="36"/>
    </row>
    <row r="10" spans="1:8" ht="24.75" customHeight="1" x14ac:dyDescent="0.15">
      <c r="A10" s="36" t="s">
        <v>40</v>
      </c>
      <c r="B10" s="37"/>
      <c r="C10" s="37">
        <v>0</v>
      </c>
      <c r="D10" s="37"/>
      <c r="E10" s="11">
        <f t="shared" si="0"/>
        <v>0</v>
      </c>
      <c r="F10" s="11">
        <f t="shared" si="1"/>
        <v>0</v>
      </c>
      <c r="G10" s="36"/>
      <c r="H10" s="36"/>
    </row>
    <row r="11" spans="1:8" ht="24.75" customHeight="1" x14ac:dyDescent="0.15">
      <c r="A11" s="36" t="s">
        <v>279</v>
      </c>
      <c r="B11" s="37">
        <v>33</v>
      </c>
      <c r="C11" s="37"/>
      <c r="D11" s="37">
        <v>33</v>
      </c>
      <c r="E11" s="11">
        <f t="shared" si="0"/>
        <v>3003</v>
      </c>
      <c r="F11" s="11">
        <f t="shared" si="1"/>
        <v>2402.4</v>
      </c>
      <c r="G11" s="36"/>
      <c r="H11" s="36"/>
    </row>
    <row r="12" spans="1:8" ht="24.75" customHeight="1" x14ac:dyDescent="0.15">
      <c r="A12" s="36" t="s">
        <v>280</v>
      </c>
      <c r="B12" s="37">
        <v>35</v>
      </c>
      <c r="C12" s="37"/>
      <c r="D12" s="37">
        <v>35</v>
      </c>
      <c r="E12" s="11">
        <f t="shared" si="0"/>
        <v>3185</v>
      </c>
      <c r="F12" s="11">
        <f t="shared" si="1"/>
        <v>2548</v>
      </c>
      <c r="G12" s="36"/>
      <c r="H12" s="36"/>
    </row>
    <row r="13" spans="1:8" ht="24.75" customHeight="1" x14ac:dyDescent="0.15">
      <c r="A13" s="36" t="s">
        <v>281</v>
      </c>
      <c r="B13" s="37">
        <v>35</v>
      </c>
      <c r="C13" s="37"/>
      <c r="D13" s="37">
        <v>35</v>
      </c>
      <c r="E13" s="11">
        <f t="shared" si="0"/>
        <v>3185</v>
      </c>
      <c r="F13" s="11">
        <f t="shared" si="1"/>
        <v>2548</v>
      </c>
      <c r="G13" s="36"/>
      <c r="H13" s="36"/>
    </row>
    <row r="14" spans="1:8" ht="24.75" customHeight="1" x14ac:dyDescent="0.15">
      <c r="A14" s="36" t="s">
        <v>36</v>
      </c>
      <c r="B14" s="37"/>
      <c r="C14" s="37">
        <v>4</v>
      </c>
      <c r="D14" s="37"/>
      <c r="E14" s="11">
        <f t="shared" si="0"/>
        <v>240</v>
      </c>
      <c r="F14" s="11">
        <f t="shared" si="1"/>
        <v>192</v>
      </c>
      <c r="G14" s="36"/>
      <c r="H14" s="36"/>
    </row>
    <row r="15" spans="1:8" ht="24.75" customHeight="1" x14ac:dyDescent="0.15">
      <c r="A15" s="36" t="s">
        <v>37</v>
      </c>
      <c r="B15" s="37"/>
      <c r="C15" s="37">
        <v>16</v>
      </c>
      <c r="D15" s="37"/>
      <c r="E15" s="11">
        <f t="shared" si="0"/>
        <v>960</v>
      </c>
      <c r="F15" s="11">
        <f t="shared" si="1"/>
        <v>768</v>
      </c>
      <c r="G15" s="36"/>
      <c r="H15" s="36"/>
    </row>
    <row r="16" spans="1:8" ht="24.75" customHeight="1" x14ac:dyDescent="0.15">
      <c r="A16" s="36" t="s">
        <v>38</v>
      </c>
      <c r="B16" s="37"/>
      <c r="C16" s="37">
        <v>19</v>
      </c>
      <c r="D16" s="37"/>
      <c r="E16" s="11">
        <f>B$5*B16+C$5*C16+D$5*D16</f>
        <v>1140</v>
      </c>
      <c r="F16" s="11">
        <f t="shared" si="1"/>
        <v>912</v>
      </c>
      <c r="G16" s="36"/>
      <c r="H16" s="36"/>
    </row>
    <row r="17" spans="1:8" ht="24.75" customHeight="1" x14ac:dyDescent="0.15">
      <c r="A17" s="36" t="s">
        <v>39</v>
      </c>
      <c r="B17" s="37"/>
      <c r="C17" s="37">
        <v>11</v>
      </c>
      <c r="D17" s="37"/>
      <c r="E17" s="11">
        <f t="shared" si="0"/>
        <v>660</v>
      </c>
      <c r="F17" s="11">
        <f t="shared" si="1"/>
        <v>528</v>
      </c>
      <c r="G17" s="36"/>
      <c r="H17" s="36"/>
    </row>
    <row r="18" spans="1:8" ht="24.75" customHeight="1" x14ac:dyDescent="0.15">
      <c r="A18" s="12" t="s">
        <v>5</v>
      </c>
      <c r="B18" s="13">
        <f>SUM(B6:B17)</f>
        <v>117</v>
      </c>
      <c r="C18" s="13">
        <f>SUM(C6:C17)</f>
        <v>50</v>
      </c>
      <c r="D18" s="13">
        <f>SUM(D6:D17)</f>
        <v>107</v>
      </c>
      <c r="E18" s="13">
        <f t="shared" ref="E18" si="2">SUM(E6:E17)</f>
        <v>13227</v>
      </c>
      <c r="F18" s="13">
        <f>SUM(F6:F17)</f>
        <v>10581.6</v>
      </c>
      <c r="G18" s="12"/>
      <c r="H18" s="12"/>
    </row>
    <row r="19" spans="1:8" ht="20.100000000000001" customHeight="1" x14ac:dyDescent="0.15"/>
    <row r="20" spans="1:8" ht="20.100000000000001" customHeight="1" x14ac:dyDescent="0.15"/>
    <row r="21" spans="1:8" ht="20.100000000000001" customHeight="1" x14ac:dyDescent="0.15"/>
    <row r="22" spans="1:8" ht="20.100000000000001" customHeight="1" x14ac:dyDescent="0.15"/>
    <row r="23" spans="1:8" ht="20.100000000000001" customHeight="1" x14ac:dyDescent="0.15"/>
    <row r="24" spans="1:8" ht="20.100000000000001" customHeight="1" x14ac:dyDescent="0.15"/>
    <row r="25" spans="1:8" ht="20.100000000000001" customHeight="1" x14ac:dyDescent="0.15"/>
    <row r="26" spans="1:8" ht="20.100000000000001" customHeight="1" x14ac:dyDescent="0.15"/>
    <row r="27" spans="1:8" ht="20.100000000000001" customHeight="1" x14ac:dyDescent="0.15"/>
    <row r="28" spans="1:8" ht="20.100000000000001" customHeight="1" x14ac:dyDescent="0.15"/>
    <row r="29" spans="1:8" ht="20.100000000000001" customHeight="1" x14ac:dyDescent="0.15"/>
    <row r="30" spans="1:8" ht="20.100000000000001" customHeight="1" x14ac:dyDescent="0.15"/>
    <row r="31" spans="1:8" ht="20.100000000000001" customHeight="1" x14ac:dyDescent="0.15"/>
    <row r="32" spans="1:8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</sheetData>
  <mergeCells count="6">
    <mergeCell ref="A1:H2"/>
    <mergeCell ref="A3:A5"/>
    <mergeCell ref="E3:E5"/>
    <mergeCell ref="F3:F5"/>
    <mergeCell ref="G3:G5"/>
    <mergeCell ref="H3:H5"/>
  </mergeCells>
  <phoneticPr fontId="3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3.5" x14ac:dyDescent="0.15"/>
  <sheetData/>
  <phoneticPr fontId="3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A80"/>
  <sheetViews>
    <sheetView workbookViewId="0">
      <selection activeCell="E23" sqref="E23"/>
    </sheetView>
  </sheetViews>
  <sheetFormatPr defaultColWidth="9" defaultRowHeight="13.5" x14ac:dyDescent="0.15"/>
  <cols>
    <col min="1" max="1" width="10.5" style="6" customWidth="1"/>
    <col min="2" max="2" width="9" style="6"/>
    <col min="3" max="3" width="9" style="49"/>
    <col min="4" max="16379" width="9" style="6"/>
  </cols>
  <sheetData>
    <row r="1" spans="1:12 16380:16381" s="6" customFormat="1" x14ac:dyDescent="0.15">
      <c r="A1" s="76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XEZ1"/>
      <c r="XFA1"/>
    </row>
    <row r="2" spans="1:12 16380:16381" s="6" customForma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XEZ2"/>
      <c r="XFA2"/>
    </row>
    <row r="3" spans="1:12 16380:16381" s="6" customFormat="1" ht="24" x14ac:dyDescent="0.15">
      <c r="A3" s="79" t="s">
        <v>0</v>
      </c>
      <c r="B3" s="23" t="s">
        <v>11</v>
      </c>
      <c r="C3" s="44" t="s">
        <v>12</v>
      </c>
      <c r="D3" s="24" t="s">
        <v>13</v>
      </c>
      <c r="E3" s="24" t="s">
        <v>14</v>
      </c>
      <c r="F3" s="24" t="s">
        <v>15</v>
      </c>
      <c r="G3" s="24" t="s">
        <v>16</v>
      </c>
      <c r="H3" s="24" t="s">
        <v>17</v>
      </c>
      <c r="I3" s="79" t="s">
        <v>1</v>
      </c>
      <c r="J3" s="79" t="s">
        <v>2</v>
      </c>
      <c r="K3" s="79" t="s">
        <v>3</v>
      </c>
      <c r="L3" s="79" t="s">
        <v>4</v>
      </c>
      <c r="XEZ3"/>
      <c r="XFA3"/>
    </row>
    <row r="4" spans="1:12 16380:16381" s="6" customFormat="1" ht="52.5" customHeight="1" x14ac:dyDescent="0.15">
      <c r="A4" s="79"/>
      <c r="B4" s="22" t="s">
        <v>26</v>
      </c>
      <c r="C4" s="45"/>
      <c r="D4" s="14" t="s">
        <v>13</v>
      </c>
      <c r="E4" s="14" t="s">
        <v>27</v>
      </c>
      <c r="F4" s="28" t="s">
        <v>28</v>
      </c>
      <c r="G4" s="29" t="s">
        <v>29</v>
      </c>
      <c r="H4" s="30" t="s">
        <v>30</v>
      </c>
      <c r="I4" s="79"/>
      <c r="J4" s="79"/>
      <c r="K4" s="79"/>
      <c r="L4" s="79"/>
      <c r="XEZ4"/>
      <c r="XFA4"/>
    </row>
    <row r="5" spans="1:12 16380:16381" s="6" customFormat="1" ht="24.95" customHeight="1" x14ac:dyDescent="0.15">
      <c r="A5" s="79"/>
      <c r="B5" s="19">
        <v>48</v>
      </c>
      <c r="C5" s="46">
        <v>0</v>
      </c>
      <c r="D5" s="14">
        <v>42</v>
      </c>
      <c r="E5" s="14">
        <v>59</v>
      </c>
      <c r="F5" s="14">
        <v>42</v>
      </c>
      <c r="G5" s="14">
        <v>56</v>
      </c>
      <c r="H5" s="14">
        <v>49.8</v>
      </c>
      <c r="I5" s="79"/>
      <c r="J5" s="79"/>
      <c r="K5" s="79"/>
      <c r="L5" s="79"/>
      <c r="XEZ5"/>
      <c r="XFA5"/>
    </row>
    <row r="6" spans="1:12 16380:16381" s="9" customFormat="1" ht="27.95" customHeight="1" x14ac:dyDescent="0.15">
      <c r="A6" s="25" t="s">
        <v>6</v>
      </c>
      <c r="B6" s="26">
        <v>14</v>
      </c>
      <c r="C6" s="47"/>
      <c r="D6" s="26">
        <v>23</v>
      </c>
      <c r="E6" s="26">
        <v>27</v>
      </c>
      <c r="F6" s="26">
        <v>16</v>
      </c>
      <c r="G6" s="26">
        <v>17</v>
      </c>
      <c r="H6" s="26">
        <v>20</v>
      </c>
      <c r="I6" s="26">
        <f>B5*B6+C5*C6+D5*D6+E5*E6+F5*F6+G5*G6+H5*H6</f>
        <v>5851</v>
      </c>
      <c r="J6" s="26">
        <f>I6*0.8</f>
        <v>4680.8</v>
      </c>
      <c r="K6" s="26"/>
      <c r="L6" s="26"/>
    </row>
    <row r="7" spans="1:12 16380:16381" s="9" customFormat="1" ht="20.100000000000001" customHeight="1" x14ac:dyDescent="0.15">
      <c r="A7" s="25" t="s">
        <v>7</v>
      </c>
      <c r="B7" s="26">
        <v>11</v>
      </c>
      <c r="C7" s="47"/>
      <c r="D7" s="26">
        <v>12</v>
      </c>
      <c r="E7" s="26">
        <v>13</v>
      </c>
      <c r="F7" s="26">
        <v>10</v>
      </c>
      <c r="G7" s="26">
        <v>12</v>
      </c>
      <c r="H7" s="26">
        <v>8</v>
      </c>
      <c r="I7" s="26">
        <f>B5*B7+C5*C7+D5*D7+E5*E7+F5*F7+G5*G7+H5*H7</f>
        <v>3289.4</v>
      </c>
      <c r="J7" s="26">
        <f>I7*0.8</f>
        <v>2631.5200000000004</v>
      </c>
      <c r="K7" s="26"/>
      <c r="L7" s="26"/>
    </row>
    <row r="8" spans="1:12 16380:16381" s="9" customFormat="1" ht="20.100000000000001" customHeight="1" x14ac:dyDescent="0.15">
      <c r="A8" s="25" t="s">
        <v>8</v>
      </c>
      <c r="B8" s="26">
        <v>25</v>
      </c>
      <c r="C8" s="47"/>
      <c r="D8" s="26">
        <v>16</v>
      </c>
      <c r="E8" s="26">
        <v>20</v>
      </c>
      <c r="F8" s="26">
        <v>12</v>
      </c>
      <c r="G8" s="26">
        <v>21</v>
      </c>
      <c r="H8" s="26">
        <v>17</v>
      </c>
      <c r="I8" s="26">
        <f>B6*B8+C6*C8+D6*D8+E6*E8+F6*F8+G6*G8+H6*H8</f>
        <v>2147</v>
      </c>
      <c r="J8" s="26">
        <f t="shared" ref="J8:J9" si="0">I8*0.8</f>
        <v>1717.6000000000001</v>
      </c>
      <c r="K8" s="26"/>
      <c r="L8" s="26"/>
    </row>
    <row r="9" spans="1:12 16380:16381" s="9" customFormat="1" ht="20.100000000000001" customHeight="1" x14ac:dyDescent="0.15">
      <c r="A9" s="25" t="s">
        <v>18</v>
      </c>
      <c r="B9" s="26"/>
      <c r="C9" s="47">
        <v>0</v>
      </c>
      <c r="D9" s="26"/>
      <c r="E9" s="26"/>
      <c r="F9" s="26">
        <v>15</v>
      </c>
      <c r="G9" s="26"/>
      <c r="H9" s="26">
        <v>15</v>
      </c>
      <c r="I9" s="26">
        <f>B7*B9+C7*C9+D7*D9+E7*E9+F7*F9+G7*G9+H7*H9</f>
        <v>270</v>
      </c>
      <c r="J9" s="26">
        <f t="shared" si="0"/>
        <v>216</v>
      </c>
      <c r="K9" s="26"/>
      <c r="L9" s="26"/>
    </row>
    <row r="10" spans="1:12 16380:16381" s="6" customFormat="1" ht="20.100000000000001" customHeight="1" x14ac:dyDescent="0.15">
      <c r="A10" s="27" t="s">
        <v>5</v>
      </c>
      <c r="B10" s="27">
        <f>SUM(B6:B9)</f>
        <v>50</v>
      </c>
      <c r="C10" s="48">
        <f t="shared" ref="C10:H10" si="1">SUM(C6:C9)</f>
        <v>0</v>
      </c>
      <c r="D10" s="27">
        <f t="shared" si="1"/>
        <v>51</v>
      </c>
      <c r="E10" s="27">
        <f t="shared" si="1"/>
        <v>60</v>
      </c>
      <c r="F10" s="27">
        <f t="shared" si="1"/>
        <v>53</v>
      </c>
      <c r="G10" s="27">
        <f t="shared" si="1"/>
        <v>50</v>
      </c>
      <c r="H10" s="27">
        <f t="shared" si="1"/>
        <v>60</v>
      </c>
      <c r="I10" s="27">
        <f t="shared" ref="I10" si="2">SUM(I6:I9)</f>
        <v>11557.4</v>
      </c>
      <c r="J10" s="27">
        <f t="shared" ref="J10" si="3">SUM(J6:J9)</f>
        <v>9245.92</v>
      </c>
      <c r="K10" s="27"/>
      <c r="L10" s="27"/>
    </row>
    <row r="11" spans="1:12 16380:16381" ht="20.100000000000001" customHeight="1" x14ac:dyDescent="0.15"/>
    <row r="12" spans="1:12 16380:16381" ht="20.100000000000001" customHeight="1" x14ac:dyDescent="0.15"/>
    <row r="13" spans="1:12 16380:16381" ht="20.100000000000001" customHeight="1" x14ac:dyDescent="0.15"/>
    <row r="14" spans="1:12 16380:16381" ht="20.100000000000001" customHeight="1" x14ac:dyDescent="0.15"/>
    <row r="15" spans="1:12 16380:16381" ht="20.100000000000001" customHeight="1" x14ac:dyDescent="0.15"/>
    <row r="16" spans="1:12 16380:16381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</sheetData>
  <mergeCells count="6">
    <mergeCell ref="A1:L2"/>
    <mergeCell ref="A3:A5"/>
    <mergeCell ref="I3:I5"/>
    <mergeCell ref="J3:J5"/>
    <mergeCell ref="K3:K5"/>
    <mergeCell ref="L3:L5"/>
  </mergeCells>
  <phoneticPr fontId="9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2"/>
  <sheetViews>
    <sheetView workbookViewId="0">
      <pane xSplit="1" ySplit="5" topLeftCell="B6" activePane="bottomRight" state="frozen"/>
      <selection activeCell="C5" sqref="C5"/>
      <selection pane="topRight" activeCell="C5" sqref="C5"/>
      <selection pane="bottomLeft" activeCell="C5" sqref="C5"/>
      <selection pane="bottomRight" activeCell="F15" sqref="F15"/>
    </sheetView>
  </sheetViews>
  <sheetFormatPr defaultRowHeight="13.5" x14ac:dyDescent="0.15"/>
  <cols>
    <col min="1" max="1" width="12.5" bestFit="1" customWidth="1"/>
    <col min="4" max="4" width="9" style="70"/>
    <col min="11" max="11" width="16.5" customWidth="1"/>
    <col min="12" max="12" width="13.75" customWidth="1"/>
  </cols>
  <sheetData>
    <row r="1" spans="1:14" ht="13.5" customHeight="1" x14ac:dyDescent="0.15">
      <c r="A1" s="80" t="s">
        <v>324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4" ht="13.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4" ht="24" x14ac:dyDescent="0.15">
      <c r="A3" s="82" t="s">
        <v>0</v>
      </c>
      <c r="B3" s="14" t="s">
        <v>304</v>
      </c>
      <c r="C3" s="14" t="s">
        <v>305</v>
      </c>
      <c r="D3" s="45" t="s">
        <v>320</v>
      </c>
      <c r="E3" s="14" t="s">
        <v>306</v>
      </c>
      <c r="F3" s="40" t="s">
        <v>307</v>
      </c>
      <c r="G3" s="40" t="s">
        <v>308</v>
      </c>
      <c r="H3" s="82" t="s">
        <v>1</v>
      </c>
      <c r="I3" s="82" t="s">
        <v>2</v>
      </c>
      <c r="J3" s="83" t="s">
        <v>3</v>
      </c>
      <c r="K3" s="83" t="s">
        <v>4</v>
      </c>
    </row>
    <row r="4" spans="1:14" ht="51" customHeight="1" x14ac:dyDescent="0.15">
      <c r="A4" s="82"/>
      <c r="B4" s="31" t="s">
        <v>309</v>
      </c>
      <c r="C4" s="32" t="s">
        <v>310</v>
      </c>
      <c r="D4" s="68" t="s">
        <v>321</v>
      </c>
      <c r="E4" s="33" t="s">
        <v>311</v>
      </c>
      <c r="F4" s="65" t="s">
        <v>312</v>
      </c>
      <c r="G4" s="65" t="s">
        <v>313</v>
      </c>
      <c r="H4" s="82"/>
      <c r="I4" s="82"/>
      <c r="J4" s="83"/>
      <c r="K4" s="83"/>
    </row>
    <row r="5" spans="1:14" ht="25.5" customHeight="1" x14ac:dyDescent="0.15">
      <c r="A5" s="82"/>
      <c r="B5" s="14">
        <v>49</v>
      </c>
      <c r="C5" s="14">
        <v>59</v>
      </c>
      <c r="D5" s="45">
        <v>42</v>
      </c>
      <c r="E5" s="14">
        <v>55</v>
      </c>
      <c r="F5" s="40">
        <v>37</v>
      </c>
      <c r="G5" s="40">
        <v>56</v>
      </c>
      <c r="H5" s="82"/>
      <c r="I5" s="82"/>
      <c r="J5" s="83"/>
      <c r="K5" s="83"/>
      <c r="L5" s="17"/>
      <c r="M5" s="18"/>
      <c r="N5" s="16"/>
    </row>
    <row r="6" spans="1:14" ht="25.5" customHeight="1" x14ac:dyDescent="0.15">
      <c r="A6" s="15" t="s">
        <v>231</v>
      </c>
      <c r="B6" s="15"/>
      <c r="C6" s="15">
        <v>1</v>
      </c>
      <c r="D6" s="69"/>
      <c r="E6" s="15">
        <v>1</v>
      </c>
      <c r="F6" s="34"/>
      <c r="G6" s="34"/>
      <c r="H6" s="15">
        <f>$B$5*B6+$C$5*C6+$D$5*D6+$E$5*E6+$F$5*F6+$G$5*G6</f>
        <v>114</v>
      </c>
      <c r="I6" s="15">
        <f>H6*0.8</f>
        <v>91.2</v>
      </c>
      <c r="J6" s="15"/>
      <c r="K6" s="15"/>
    </row>
    <row r="7" spans="1:14" ht="25.5" customHeight="1" x14ac:dyDescent="0.15">
      <c r="A7" s="15" t="s">
        <v>232</v>
      </c>
      <c r="B7" s="15">
        <v>3</v>
      </c>
      <c r="C7" s="15"/>
      <c r="D7" s="69">
        <v>0</v>
      </c>
      <c r="E7" s="15"/>
      <c r="F7" s="34"/>
      <c r="G7" s="34"/>
      <c r="H7" s="15">
        <f t="shared" ref="H7:H12" si="0">$B$5*B7+$C$5*C7+$D$5*D7+$E$5*E7+$F$5*F7+$G$5*G7</f>
        <v>147</v>
      </c>
      <c r="I7" s="15">
        <f t="shared" ref="I7:I11" si="1">H7*0.8</f>
        <v>117.60000000000001</v>
      </c>
      <c r="J7" s="15"/>
      <c r="K7" s="15"/>
    </row>
    <row r="8" spans="1:14" ht="25.5" customHeight="1" x14ac:dyDescent="0.15">
      <c r="A8" s="15" t="s">
        <v>233</v>
      </c>
      <c r="B8" s="15">
        <v>8</v>
      </c>
      <c r="C8" s="15"/>
      <c r="D8" s="69">
        <v>0</v>
      </c>
      <c r="E8" s="15"/>
      <c r="F8" s="34">
        <v>1</v>
      </c>
      <c r="G8" s="34"/>
      <c r="H8" s="15">
        <f t="shared" si="0"/>
        <v>429</v>
      </c>
      <c r="I8" s="15">
        <f t="shared" si="1"/>
        <v>343.20000000000005</v>
      </c>
      <c r="J8" s="15"/>
      <c r="K8" s="15"/>
    </row>
    <row r="9" spans="1:14" ht="25.5" customHeight="1" x14ac:dyDescent="0.15">
      <c r="A9" s="15" t="s">
        <v>234</v>
      </c>
      <c r="B9" s="15">
        <v>13</v>
      </c>
      <c r="C9" s="15">
        <v>16</v>
      </c>
      <c r="D9" s="69">
        <v>0</v>
      </c>
      <c r="E9" s="15">
        <v>20</v>
      </c>
      <c r="F9" s="34"/>
      <c r="G9" s="34"/>
      <c r="H9" s="15">
        <f t="shared" si="0"/>
        <v>2681</v>
      </c>
      <c r="I9" s="15">
        <f t="shared" si="1"/>
        <v>2144.8000000000002</v>
      </c>
      <c r="J9" s="15"/>
      <c r="K9" s="15"/>
    </row>
    <row r="10" spans="1:14" ht="25.5" customHeight="1" x14ac:dyDescent="0.15">
      <c r="A10" s="15" t="s">
        <v>235</v>
      </c>
      <c r="B10" s="15">
        <v>13</v>
      </c>
      <c r="C10" s="15">
        <v>13</v>
      </c>
      <c r="D10" s="69">
        <v>0</v>
      </c>
      <c r="E10" s="15">
        <v>33</v>
      </c>
      <c r="F10" s="34"/>
      <c r="G10" s="34"/>
      <c r="H10" s="15">
        <f t="shared" si="0"/>
        <v>3219</v>
      </c>
      <c r="I10" s="15">
        <f t="shared" si="1"/>
        <v>2575.2000000000003</v>
      </c>
      <c r="J10" s="15"/>
      <c r="K10" s="15"/>
    </row>
    <row r="11" spans="1:14" ht="25.5" customHeight="1" x14ac:dyDescent="0.15">
      <c r="A11" s="15" t="s">
        <v>302</v>
      </c>
      <c r="B11" s="15"/>
      <c r="C11" s="15"/>
      <c r="D11" s="69">
        <v>0</v>
      </c>
      <c r="E11" s="15"/>
      <c r="F11" s="34">
        <v>25</v>
      </c>
      <c r="G11" s="34">
        <v>25</v>
      </c>
      <c r="H11" s="15">
        <f t="shared" si="0"/>
        <v>2325</v>
      </c>
      <c r="I11" s="15">
        <f t="shared" si="1"/>
        <v>1860</v>
      </c>
      <c r="J11" s="15"/>
      <c r="K11" s="15"/>
    </row>
    <row r="12" spans="1:14" ht="25.5" customHeight="1" x14ac:dyDescent="0.15">
      <c r="A12" s="15" t="s">
        <v>303</v>
      </c>
      <c r="B12" s="15"/>
      <c r="C12" s="15"/>
      <c r="D12" s="69">
        <v>0</v>
      </c>
      <c r="E12" s="15"/>
      <c r="F12" s="34">
        <v>29</v>
      </c>
      <c r="G12" s="34">
        <v>29</v>
      </c>
      <c r="H12" s="15">
        <f t="shared" si="0"/>
        <v>2697</v>
      </c>
      <c r="I12" s="15">
        <f>H12*0.8</f>
        <v>2157.6</v>
      </c>
      <c r="J12" s="15"/>
      <c r="K12" s="15"/>
    </row>
  </sheetData>
  <mergeCells count="6">
    <mergeCell ref="A1:K2"/>
    <mergeCell ref="A3:A5"/>
    <mergeCell ref="H3:H5"/>
    <mergeCell ref="I3:I5"/>
    <mergeCell ref="J3:J5"/>
    <mergeCell ref="K3:K5"/>
  </mergeCells>
  <phoneticPr fontId="9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EP78"/>
  <sheetViews>
    <sheetView workbookViewId="0">
      <selection activeCell="E23" sqref="E23"/>
    </sheetView>
  </sheetViews>
  <sheetFormatPr defaultColWidth="9" defaultRowHeight="13.5" x14ac:dyDescent="0.15"/>
  <cols>
    <col min="1" max="1" width="9" style="6"/>
    <col min="2" max="2" width="13.25" style="6" customWidth="1"/>
    <col min="3" max="3" width="14.125" style="6" customWidth="1"/>
    <col min="4" max="16366" width="9" style="6"/>
  </cols>
  <sheetData>
    <row r="1" spans="1:7 16369:16370" s="6" customFormat="1" ht="13.5" customHeight="1" x14ac:dyDescent="0.15">
      <c r="A1" s="72" t="s">
        <v>24</v>
      </c>
      <c r="B1" s="72"/>
      <c r="C1" s="72"/>
      <c r="D1" s="72"/>
      <c r="E1" s="72"/>
      <c r="F1" s="72"/>
      <c r="G1" s="72"/>
      <c r="XEO1"/>
      <c r="XEP1"/>
    </row>
    <row r="2" spans="1:7 16369:16370" s="6" customFormat="1" ht="13.5" customHeight="1" x14ac:dyDescent="0.15">
      <c r="A2" s="72"/>
      <c r="B2" s="72"/>
      <c r="C2" s="72"/>
      <c r="D2" s="72"/>
      <c r="E2" s="72"/>
      <c r="F2" s="72"/>
      <c r="G2" s="72"/>
      <c r="XEO2"/>
      <c r="XEP2"/>
    </row>
    <row r="3" spans="1:7 16369:16370" s="6" customFormat="1" ht="18" customHeight="1" x14ac:dyDescent="0.15">
      <c r="A3" s="73" t="s">
        <v>0</v>
      </c>
      <c r="B3" s="52" t="s">
        <v>22</v>
      </c>
      <c r="C3" s="52" t="s">
        <v>23</v>
      </c>
      <c r="D3" s="73" t="s">
        <v>1</v>
      </c>
      <c r="E3" s="73" t="s">
        <v>2</v>
      </c>
      <c r="F3" s="73" t="s">
        <v>3</v>
      </c>
      <c r="G3" s="73" t="s">
        <v>4</v>
      </c>
      <c r="XEO3"/>
      <c r="XEP3"/>
    </row>
    <row r="4" spans="1:7 16369:16370" s="6" customFormat="1" ht="30" customHeight="1" x14ac:dyDescent="0.15">
      <c r="A4" s="74"/>
      <c r="B4" s="56" t="s">
        <v>31</v>
      </c>
      <c r="C4" s="56" t="s">
        <v>32</v>
      </c>
      <c r="D4" s="74"/>
      <c r="E4" s="74"/>
      <c r="F4" s="74"/>
      <c r="G4" s="74"/>
      <c r="XEO4"/>
      <c r="XEP4"/>
    </row>
    <row r="5" spans="1:7 16369:16370" s="6" customFormat="1" ht="24.95" customHeight="1" x14ac:dyDescent="0.15">
      <c r="A5" s="74"/>
      <c r="B5" s="57">
        <v>60</v>
      </c>
      <c r="C5" s="57">
        <v>48</v>
      </c>
      <c r="D5" s="74"/>
      <c r="E5" s="74"/>
      <c r="F5" s="74"/>
      <c r="G5" s="74"/>
      <c r="XEO5"/>
      <c r="XEP5"/>
    </row>
    <row r="6" spans="1:7 16369:16370" s="7" customFormat="1" ht="27" customHeight="1" x14ac:dyDescent="0.15">
      <c r="A6" s="4" t="s">
        <v>20</v>
      </c>
      <c r="B6" s="5">
        <v>8</v>
      </c>
      <c r="C6" s="5">
        <v>17</v>
      </c>
      <c r="D6" s="5">
        <f t="shared" ref="D6:D7" si="0">$B$5*B6+$C$5*C6</f>
        <v>1296</v>
      </c>
      <c r="E6" s="5">
        <f t="shared" ref="E6:E7" si="1">D6*0.8</f>
        <v>1036.8</v>
      </c>
      <c r="F6" s="5"/>
      <c r="G6" s="5"/>
    </row>
    <row r="7" spans="1:7 16369:16370" s="7" customFormat="1" ht="24.75" customHeight="1" x14ac:dyDescent="0.15">
      <c r="A7" s="4" t="s">
        <v>21</v>
      </c>
      <c r="B7" s="5">
        <v>12</v>
      </c>
      <c r="C7" s="5">
        <v>14</v>
      </c>
      <c r="D7" s="5">
        <f t="shared" si="0"/>
        <v>1392</v>
      </c>
      <c r="E7" s="5">
        <f t="shared" si="1"/>
        <v>1113.6000000000001</v>
      </c>
      <c r="F7" s="5"/>
      <c r="G7" s="5"/>
    </row>
    <row r="8" spans="1:7 16369:16370" s="6" customFormat="1" ht="20.100000000000001" customHeight="1" x14ac:dyDescent="0.15">
      <c r="A8"/>
      <c r="B8" s="6">
        <f>SUM(B6:B7)</f>
        <v>20</v>
      </c>
      <c r="C8" s="6">
        <f>SUM(C6:C7)</f>
        <v>31</v>
      </c>
      <c r="D8" s="6">
        <f>SUM(D6:D7)</f>
        <v>2688</v>
      </c>
      <c r="E8" s="6">
        <f>SUM(E6:E7)</f>
        <v>2150.4</v>
      </c>
      <c r="F8"/>
      <c r="G8"/>
    </row>
    <row r="9" spans="1:7 16369:16370" ht="20.100000000000001" customHeight="1" x14ac:dyDescent="0.15"/>
    <row r="10" spans="1:7 16369:16370" ht="20.100000000000001" customHeight="1" x14ac:dyDescent="0.15"/>
    <row r="11" spans="1:7 16369:16370" ht="20.100000000000001" customHeight="1" x14ac:dyDescent="0.15"/>
    <row r="12" spans="1:7 16369:16370" ht="20.100000000000001" customHeight="1" x14ac:dyDescent="0.15"/>
    <row r="13" spans="1:7 16369:16370" ht="20.100000000000001" customHeight="1" x14ac:dyDescent="0.15"/>
    <row r="14" spans="1:7 16369:16370" ht="20.100000000000001" customHeight="1" x14ac:dyDescent="0.15"/>
    <row r="15" spans="1:7 16369:16370" ht="20.100000000000001" customHeight="1" x14ac:dyDescent="0.15"/>
    <row r="16" spans="1:7 16369:16370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mergeCells count="6">
    <mergeCell ref="A3:A5"/>
    <mergeCell ref="D3:D5"/>
    <mergeCell ref="E3:E5"/>
    <mergeCell ref="F3:F5"/>
    <mergeCell ref="A1:G2"/>
    <mergeCell ref="G3:G5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19级电子、光电-2</vt:lpstr>
      <vt:lpstr>19通信-3</vt:lpstr>
      <vt:lpstr>19软件-1</vt:lpstr>
      <vt:lpstr>18、20建土-3</vt:lpstr>
      <vt:lpstr>18、19机电-3</vt:lpstr>
      <vt:lpstr>中间</vt:lpstr>
      <vt:lpstr>18级电子、光电专业-7</vt:lpstr>
      <vt:lpstr>18、19、20、21商务英语-5</vt:lpstr>
      <vt:lpstr>19商务英语-2</vt:lpstr>
      <vt:lpstr>18、19、20商务英语-2 </vt:lpstr>
      <vt:lpstr>18、19机械-3</vt:lpstr>
      <vt:lpstr>18投资-2</vt:lpstr>
      <vt:lpstr>18、19建筑土木院-4</vt:lpstr>
      <vt:lpstr>21大学英语一 (2)</vt:lpstr>
      <vt:lpstr>19级投资-2</vt:lpstr>
      <vt:lpstr>21大学英语二</vt:lpstr>
      <vt:lpstr>20大学英语四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hxm</cp:lastModifiedBy>
  <dcterms:created xsi:type="dcterms:W3CDTF">2020-12-27T08:09:00Z</dcterms:created>
  <dcterms:modified xsi:type="dcterms:W3CDTF">2022-04-28T08:11:28Z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